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11595" firstSheet="9" activeTab="11"/>
  </bookViews>
  <sheets>
    <sheet name="Half-yearly Portfolio 1C Sept30" sheetId="1" r:id="rId1"/>
    <sheet name="Half-yearly Portfolio 2A Sept30" sheetId="2" r:id="rId2"/>
    <sheet name="Half-yearly Portfolio 2B Sept30" sheetId="3" r:id="rId3"/>
    <sheet name="IL06" sheetId="4" state="hidden" r:id="rId4"/>
    <sheet name="Half-yearly Portfolio 2C Sept30" sheetId="5" r:id="rId5"/>
    <sheet name="Half-yearly Portfolio 3B Sept30" sheetId="6" r:id="rId6"/>
    <sheet name="DashBoard - Schemes AUM" sheetId="7" r:id="rId7"/>
    <sheet name="DashBoard-Investment Objective" sheetId="8" r:id="rId8"/>
    <sheet name="DashBoard-Portfolio " sheetId="9" r:id="rId9"/>
    <sheet name="DashBoard-Portfolio Sch 2" sheetId="10" r:id="rId10"/>
    <sheet name="DashBoard-Scheme Performance" sheetId="11" r:id="rId11"/>
    <sheet name="DashBoard-Expense Ratio" sheetId="12" r:id="rId12"/>
    <sheet name="XDO_METADATA" sheetId="13" state="hidden" r:id="rId13"/>
  </sheets>
  <definedNames>
    <definedName name="d">'Half-yearly Portfolio 3B Sept30'!$F$30</definedName>
    <definedName name="XDO_?FULL_NAME?">'Half-yearly Portfolio 1C Sept30'!$A$2</definedName>
    <definedName name="XDO_?FULL_NAME?1?">'Half-yearly Portfolio 2A Sept30'!$A$2</definedName>
    <definedName name="XDO_?FULL_NAME?2?">'Half-yearly Portfolio 2B Sept30'!$A$2</definedName>
    <definedName name="XDO_?FULL_NAME?3?">#REF!</definedName>
    <definedName name="XDO_?FULL_NAME?4?">'IL06'!$A$2</definedName>
    <definedName name="XDO_?FULL_NAME?5?">'Half-yearly Portfolio 2C Sept30'!$A$2</definedName>
    <definedName name="XDO_?INSTRUMENT_1?">'Half-yearly Portfolio 1C Sept30'!$B$7:$B$10</definedName>
    <definedName name="XDO_?INSTRUMENT_1?1?">'Half-yearly Portfolio 2A Sept30'!#REF!</definedName>
    <definedName name="XDO_?INSTRUMENT_1?2?">'Half-yearly Portfolio 2B Sept30'!$B$7:$B$11</definedName>
    <definedName name="XDO_?INSTRUMENT_1?3?">#REF!</definedName>
    <definedName name="XDO_?INSTRUMENT_1?4?">'Half-yearly Portfolio 2C Sept30'!$B$7:$B$10</definedName>
    <definedName name="XDO_?INSTRUMENT_2?">'Half-yearly Portfolio 1C Sept30'!$B$10:$B$22</definedName>
    <definedName name="XDO_?INSTRUMENT_2?1?">'Half-yearly Portfolio 2A Sept30'!#REF!</definedName>
    <definedName name="XDO_?INSTRUMENT_2?2?">'Half-yearly Portfolio 2B Sept30'!$B$10:$B$19</definedName>
    <definedName name="XDO_?INSTRUMENT_2?3?">#REF!</definedName>
    <definedName name="XDO_?INSTRUMENT_2?4?">'Half-yearly Portfolio 2C Sept30'!$B$10:$B$20</definedName>
    <definedName name="XDO_?INSTRUMENT_CP1?">'Half-yearly Portfolio 1C Sept30'!$B$12</definedName>
    <definedName name="XDO_?INSTRUMENT_CP1?1?">'Half-yearly Portfolio 2A Sept30'!$B$6:$B$8</definedName>
    <definedName name="XDO_?INSTRUMENT_CP2?">'Half-yearly Portfolio 1C Sept30'!$B$15</definedName>
    <definedName name="XDO_?ISIN_1?">'Half-yearly Portfolio 1C Sept30'!$D$7:$D$10</definedName>
    <definedName name="XDO_?ISIN_1?1?">'Half-yearly Portfolio 2A Sept30'!#REF!</definedName>
    <definedName name="XDO_?ISIN_1?2?">'Half-yearly Portfolio 2B Sept30'!$D$7:$D$11</definedName>
    <definedName name="XDO_?ISIN_1?3?">#REF!</definedName>
    <definedName name="XDO_?ISIN_1?4?">'Half-yearly Portfolio 2C Sept30'!$D$7:$D$10</definedName>
    <definedName name="XDO_?ISIN_2?">'Half-yearly Portfolio 1C Sept30'!$D$10:$D$22</definedName>
    <definedName name="XDO_?ISIN_2?1?">'Half-yearly Portfolio 2A Sept30'!#REF!</definedName>
    <definedName name="XDO_?ISIN_2?2?">'Half-yearly Portfolio 2B Sept30'!$D$10:$D$19</definedName>
    <definedName name="XDO_?ISIN_2?3?">#REF!</definedName>
    <definedName name="XDO_?ISIN_2?4?">'Half-yearly Portfolio 2C Sept30'!$D$10:$D$20</definedName>
    <definedName name="XDO_?ISIN_CP1?">'Half-yearly Portfolio 1C Sept30'!$D$12</definedName>
    <definedName name="XDO_?ISIN_CP1?1?">'Half-yearly Portfolio 2A Sept30'!$D$6:$D$8</definedName>
    <definedName name="XDO_?ISIN_CP2?">'Half-yearly Portfolio 1C Sept30'!$D$15</definedName>
    <definedName name="XDO_?MARKET_VALUE_1?">'Half-yearly Portfolio 1C Sept30'!$F$7:$F$10</definedName>
    <definedName name="XDO_?MARKET_VALUE_1?1?">'Half-yearly Portfolio 2A Sept30'!#REF!</definedName>
    <definedName name="XDO_?MARKET_VALUE_1?2?">'Half-yearly Portfolio 2B Sept30'!$F$7:$F$11</definedName>
    <definedName name="XDO_?MARKET_VALUE_1?3?">#REF!</definedName>
    <definedName name="XDO_?MARKET_VALUE_1?4?">'Half-yearly Portfolio 2C Sept30'!$F$7:$F$10</definedName>
    <definedName name="XDO_?MARKET_VALUE_2?">'Half-yearly Portfolio 1C Sept30'!$F$10:$F$22</definedName>
    <definedName name="XDO_?MARKET_VALUE_2?1?">'Half-yearly Portfolio 2A Sept30'!#REF!</definedName>
    <definedName name="XDO_?MARKET_VALUE_2?2?">'Half-yearly Portfolio 2B Sept30'!$F$10:$F$19</definedName>
    <definedName name="XDO_?MARKET_VALUE_2?3?">#REF!</definedName>
    <definedName name="XDO_?MARKET_VALUE_2?4?">'Half-yearly Portfolio 2C Sept30'!$F$10:$F$20</definedName>
    <definedName name="XDO_?MARKET_VALUE_3?">'Half-yearly Portfolio 1C Sept30'!$F$18:$F$25</definedName>
    <definedName name="XDO_?MARKET_VALUE_3?1?">'Half-yearly Portfolio 2A Sept30'!$F$9:$F$11</definedName>
    <definedName name="XDO_?MARKET_VALUE_3?2?">'Half-yearly Portfolio 2B Sept30'!$F$18:$F$22</definedName>
    <definedName name="XDO_?MARKET_VALUE_3?3?">#REF!</definedName>
    <definedName name="XDO_?MARKET_VALUE_3?4?">'Half-yearly Portfolio 2C Sept30'!$F$18:$F$24</definedName>
    <definedName name="XDO_?MARKET_VALUE_CP1?">'Half-yearly Portfolio 1C Sept30'!$F$12</definedName>
    <definedName name="XDO_?MARKET_VALUE_CP1?1?">'Half-yearly Portfolio 2A Sept30'!$F$6:$F$8</definedName>
    <definedName name="XDO_?MARKET_VALUE_CP2?">'Half-yearly Portfolio 1C Sept30'!$F$15</definedName>
    <definedName name="XDO_?PER_ASSETS_1?">'Half-yearly Portfolio 1C Sept30'!$G$7:$G$10</definedName>
    <definedName name="XDO_?PER_ASSETS_1?1?">'Half-yearly Portfolio 2A Sept30'!#REF!</definedName>
    <definedName name="XDO_?PER_ASSETS_1?2?">'Half-yearly Portfolio 2B Sept30'!$G$7:$G$11</definedName>
    <definedName name="XDO_?PER_ASSETS_1?3?">#REF!</definedName>
    <definedName name="XDO_?PER_ASSETS_1?4?">'Half-yearly Portfolio 2C Sept30'!$G$7:$G$10</definedName>
    <definedName name="XDO_?PER_ASSETS_2?">'Half-yearly Portfolio 1C Sept30'!$G$10:$G$22</definedName>
    <definedName name="XDO_?PER_ASSETS_2?1?">'Half-yearly Portfolio 2A Sept30'!#REF!</definedName>
    <definedName name="XDO_?PER_ASSETS_2?2?">'Half-yearly Portfolio 2B Sept30'!$G$10:$G$19</definedName>
    <definedName name="XDO_?PER_ASSETS_2?3?">#REF!</definedName>
    <definedName name="XDO_?PER_ASSETS_2?4?">'Half-yearly Portfolio 2C Sept30'!$G$10:$G$20</definedName>
    <definedName name="XDO_?PER_ASSETS_3?">'Half-yearly Portfolio 1C Sept30'!$G$18:$G$25</definedName>
    <definedName name="XDO_?PER_ASSETS_3?1?">'Half-yearly Portfolio 2A Sept30'!$G$9:$G$11</definedName>
    <definedName name="XDO_?PER_ASSETS_3?2?">'Half-yearly Portfolio 2B Sept30'!$G$18:$G$22</definedName>
    <definedName name="XDO_?PER_ASSETS_3?3?">#REF!</definedName>
    <definedName name="XDO_?PER_ASSETS_3?4?">'Half-yearly Portfolio 2C Sept30'!$G$18:$G$24</definedName>
    <definedName name="XDO_?PER_ASSETS_CP1?">'Half-yearly Portfolio 1C Sept30'!$G$12</definedName>
    <definedName name="XDO_?PER_ASSETS_CP1?1?">'Half-yearly Portfolio 2A Sept30'!$G$6:$G$8</definedName>
    <definedName name="XDO_?PER_ASSETS_CP2?">'Half-yearly Portfolio 1C Sept30'!$G$15</definedName>
    <definedName name="XDO_?QUANTITE_1?">'Half-yearly Portfolio 1C Sept30'!$E$7:$E$10</definedName>
    <definedName name="XDO_?QUANTITE_1?1?">'Half-yearly Portfolio 2A Sept30'!#REF!</definedName>
    <definedName name="XDO_?QUANTITE_1?2?">'Half-yearly Portfolio 2B Sept30'!$E$7:$E$11</definedName>
    <definedName name="XDO_?QUANTITE_1?3?">#REF!</definedName>
    <definedName name="XDO_?QUANTITE_1?4?">'Half-yearly Portfolio 2C Sept30'!$E$7:$E$10</definedName>
    <definedName name="XDO_?QUANTITE_2?">'Half-yearly Portfolio 1C Sept30'!$E$10:$E$22</definedName>
    <definedName name="XDO_?QUANTITE_2?1?">'Half-yearly Portfolio 2A Sept30'!#REF!</definedName>
    <definedName name="XDO_?QUANTITE_2?2?">'Half-yearly Portfolio 2B Sept30'!$E$10:$E$19</definedName>
    <definedName name="XDO_?QUANTITE_2?3?">#REF!</definedName>
    <definedName name="XDO_?QUANTITE_2?4?">'Half-yearly Portfolio 2C Sept30'!$E$10:$E$20</definedName>
    <definedName name="XDO_?QUANTITE_3?">'Half-yearly Portfolio 1C Sept30'!$E$18:$E$25</definedName>
    <definedName name="XDO_?QUANTITE_3?1?">'Half-yearly Portfolio 2A Sept30'!$E$9:$E$11</definedName>
    <definedName name="XDO_?QUANTITE_3?2?">'Half-yearly Portfolio 2B Sept30'!$E$18:$E$22</definedName>
    <definedName name="XDO_?QUANTITE_3?3?">#REF!</definedName>
    <definedName name="XDO_?QUANTITE_3?4?">'Half-yearly Portfolio 2C Sept30'!$E$18:$E$24</definedName>
    <definedName name="XDO_?QUANTITE_CP1?">'Half-yearly Portfolio 1C Sept30'!$E$12</definedName>
    <definedName name="XDO_?QUANTITE_CP1?1?">'Half-yearly Portfolio 2A Sept30'!$E$6:$E$8</definedName>
    <definedName name="XDO_?QUANTITE_CP2?">'Half-yearly Portfolio 1C Sept30'!$E$15</definedName>
    <definedName name="XDO_?RATING_1?">'Half-yearly Portfolio 1C Sept30'!$C$7:$C$10</definedName>
    <definedName name="XDO_?RATING_1?1?">'Half-yearly Portfolio 2A Sept30'!#REF!</definedName>
    <definedName name="XDO_?RATING_1?2?">'Half-yearly Portfolio 2B Sept30'!$C$7:$C$11</definedName>
    <definedName name="XDO_?RATING_1?3?">#REF!</definedName>
    <definedName name="XDO_?RATING_1?4?">'Half-yearly Portfolio 2C Sept30'!$C$7:$C$10</definedName>
    <definedName name="XDO_?RATING_2?">'Half-yearly Portfolio 1C Sept30'!$C$10:$C$22</definedName>
    <definedName name="XDO_?RATING_2?1?">'Half-yearly Portfolio 2A Sept30'!#REF!</definedName>
    <definedName name="XDO_?RATING_2?2?">'Half-yearly Portfolio 2B Sept30'!$C$10:$C$19</definedName>
    <definedName name="XDO_?RATING_2?3?">#REF!</definedName>
    <definedName name="XDO_?RATING_2?4?">'Half-yearly Portfolio 2C Sept30'!$C$10:$C$20</definedName>
    <definedName name="XDO_?RATING_CP1?">'Half-yearly Portfolio 1C Sept30'!$C$12</definedName>
    <definedName name="XDO_?RATING_CP1?1?">'Half-yearly Portfolio 2A Sept30'!$C$6:$C$8</definedName>
    <definedName name="XDO_?RATING_CP2?">'Half-yearly Portfolio 1C Sept30'!$C$15</definedName>
    <definedName name="XDO_?REMARK?">'Half-yearly Portfolio 1C Sept30'!#REF!</definedName>
    <definedName name="XDO_?SR_NO_1?">'Half-yearly Portfolio 1C Sept30'!$A$7:$A$10</definedName>
    <definedName name="XDO_?SR_NO_1?1?">'Half-yearly Portfolio 2A Sept30'!#REF!</definedName>
    <definedName name="XDO_?SR_NO_1?2?">'Half-yearly Portfolio 2B Sept30'!$A$7:$A$11</definedName>
    <definedName name="XDO_?SR_NO_1?3?">#REF!</definedName>
    <definedName name="XDO_?SR_NO_1?4?">'Half-yearly Portfolio 2C Sept30'!$A$7:$A$10</definedName>
    <definedName name="XDO_?SR_NO_2?">'Half-yearly Portfolio 1C Sept30'!$A$10:$A$22</definedName>
    <definedName name="XDO_?SR_NO_2?1?">'Half-yearly Portfolio 2A Sept30'!#REF!</definedName>
    <definedName name="XDO_?SR_NO_2?2?">'Half-yearly Portfolio 2B Sept30'!$A$10:$A$19</definedName>
    <definedName name="XDO_?SR_NO_2?3?">#REF!</definedName>
    <definedName name="XDO_?SR_NO_2?4?">'Half-yearly Portfolio 2C Sept30'!$A$10:$A$20</definedName>
    <definedName name="XDO_?SR_NO_CP1?">'Half-yearly Portfolio 1C Sept30'!$A$12</definedName>
    <definedName name="XDO_?SR_NO_CP1?1?">'Half-yearly Portfolio 2A Sept30'!$A$6:$A$8</definedName>
    <definedName name="XDO_?SR_NO_CP2?">'Half-yearly Portfolio 1C Sept30'!$A$15</definedName>
    <definedName name="XDO_?ST_LEFT_MARKET_VAL?">'Half-yearly Portfolio 1C Sept30'!$F$28</definedName>
    <definedName name="XDO_?ST_LEFT_MARKET_VAL?1?">'Half-yearly Portfolio 2A Sept30'!$F$14</definedName>
    <definedName name="XDO_?ST_LEFT_MARKET_VAL?2?">'Half-yearly Portfolio 2B Sept30'!$F$25</definedName>
    <definedName name="XDO_?ST_LEFT_MARKET_VAL?3?">#REF!</definedName>
    <definedName name="XDO_?ST_LEFT_MARKET_VAL?4?">'IL06'!$F$17</definedName>
    <definedName name="XDO_?ST_LEFT_MARKET_VAL?5?">'Half-yearly Portfolio 2C Sept30'!$F$27</definedName>
    <definedName name="XDO_?ST_LEFT_MARKET_VAL_1?">'Half-yearly Portfolio 1C Sept30'!$F$29</definedName>
    <definedName name="XDO_?ST_LEFT_MARKET_VAL_1?1?">'Half-yearly Portfolio 2A Sept30'!$F$15</definedName>
    <definedName name="XDO_?ST_LEFT_MARKET_VAL_1?2?">'Half-yearly Portfolio 2B Sept30'!$F$26</definedName>
    <definedName name="XDO_?ST_LEFT_MARKET_VAL_1?3?">#REF!</definedName>
    <definedName name="XDO_?ST_LEFT_MARKET_VAL_1?4?">'IL06'!$F$18</definedName>
    <definedName name="XDO_?ST_LEFT_MARKET_VAL_1?5?">'Half-yearly Portfolio 2C Sept30'!$F$28</definedName>
    <definedName name="XDO_?ST_LEFT_PER_ASSETS?">'Half-yearly Portfolio 1C Sept30'!$G$28</definedName>
    <definedName name="XDO_?ST_LEFT_PER_ASSETS?1?">'Half-yearly Portfolio 2A Sept30'!$G$14</definedName>
    <definedName name="XDO_?ST_LEFT_PER_ASSETS?2?">'Half-yearly Portfolio 2B Sept30'!$G$25</definedName>
    <definedName name="XDO_?ST_LEFT_PER_ASSETS?3?">#REF!</definedName>
    <definedName name="XDO_?ST_LEFT_PER_ASSETS?4?">'IL06'!$G$17</definedName>
    <definedName name="XDO_?ST_LEFT_PER_ASSETS?5?">'Half-yearly Portfolio 2C Sept30'!$G$27</definedName>
    <definedName name="XDO_?ST_LEFT_PER_ASSETS_1?">'Half-yearly Portfolio 1C Sept30'!$G$29</definedName>
    <definedName name="XDO_?ST_LEFT_PER_ASSETS_1?1?">'Half-yearly Portfolio 2A Sept30'!$G$15</definedName>
    <definedName name="XDO_?ST_LEFT_PER_ASSETS_1?2?">'Half-yearly Portfolio 2B Sept30'!$G$26</definedName>
    <definedName name="XDO_?ST_LEFT_PER_ASSETS_1?3?">#REF!</definedName>
    <definedName name="XDO_?ST_LEFT_PER_ASSETS_1?4?">'IL06'!$G$18</definedName>
    <definedName name="XDO_?ST_LEFT_PER_ASSETS_1?5?">'Half-yearly Portfolio 2C Sept30'!$G$28</definedName>
    <definedName name="XDO_?ST_MARKET_VALUE_3?">'Half-yearly Portfolio 1C Sept30'!$F$26</definedName>
    <definedName name="XDO_?ST_MARKET_VALUE_3?1?">'Half-yearly Portfolio 2A Sept30'!$F$12</definedName>
    <definedName name="XDO_?ST_MARKET_VALUE_3?2?">'Half-yearly Portfolio 2B Sept30'!$F$23</definedName>
    <definedName name="XDO_?ST_MARKET_VALUE_3?3?">#REF!</definedName>
    <definedName name="XDO_?ST_MARKET_VALUE_3?4?">'IL06'!$F$15</definedName>
    <definedName name="XDO_?ST_MARKET_VALUE_3?5?">'IL06'!#REF!</definedName>
    <definedName name="XDO_?ST_MARKET_VALUE_3?6?">'Half-yearly Portfolio 2C Sept30'!$F$25</definedName>
    <definedName name="XDO_?ST_MARKET_VALUE_4?">'Half-yearly Portfolio 1C Sept30'!$F$30</definedName>
    <definedName name="XDO_?ST_MARKET_VALUE_4?1?">'Half-yearly Portfolio 2A Sept30'!$F$16</definedName>
    <definedName name="XDO_?ST_MARKET_VALUE_4?2?">'Half-yearly Portfolio 2B Sept30'!$F$27</definedName>
    <definedName name="XDO_?ST_MARKET_VALUE_4?3?">#REF!</definedName>
    <definedName name="XDO_?ST_MARKET_VALUE_4?4?">'IL06'!$F$19</definedName>
    <definedName name="XDO_?ST_MARKET_VALUE_4?5?">'Half-yearly Portfolio 2C Sept30'!$F$29</definedName>
    <definedName name="XDO_?ST_PER_ASSETS_3?">'Half-yearly Portfolio 1C Sept30'!$G$26</definedName>
    <definedName name="XDO_?ST_PER_ASSETS_3?1?">'Half-yearly Portfolio 2A Sept30'!$G$12</definedName>
    <definedName name="XDO_?ST_PER_ASSETS_3?2?">'Half-yearly Portfolio 2B Sept30'!$G$23</definedName>
    <definedName name="XDO_?ST_PER_ASSETS_3?3?">#REF!</definedName>
    <definedName name="XDO_?ST_PER_ASSETS_3?4?">'IL06'!$G$15</definedName>
    <definedName name="XDO_?ST_PER_ASSETS_3?5?">'IL06'!#REF!</definedName>
    <definedName name="XDO_?ST_PER_ASSETS_3?6?">'Half-yearly Portfolio 2C Sept30'!$G$25</definedName>
    <definedName name="XDO_?ST_TOTAL_MARKET_VALUE?">'Half-yearly Portfolio 1C Sept30'!$F$23:$F$25</definedName>
    <definedName name="XDO_?ST_TOTAL_MARKET_VALUE?1?">'Half-yearly Portfolio 2A Sept30'!$F$9</definedName>
    <definedName name="XDO_?ST_TOTAL_MARKET_VALUE?10?">'Half-yearly Portfolio 2C Sept30'!$F$24:$F$27</definedName>
    <definedName name="XDO_?ST_TOTAL_MARKET_VALUE?2?">'Half-yearly Portfolio 2A Sept30'!$F$11:$F$20</definedName>
    <definedName name="XDO_?ST_TOTAL_MARKET_VALUE?3?">'Half-yearly Portfolio 2B Sept30'!$F$20</definedName>
    <definedName name="XDO_?ST_TOTAL_MARKET_VALUE?4?">'Half-yearly Portfolio 2B Sept30'!$F$22</definedName>
    <definedName name="XDO_?ST_TOTAL_MARKET_VALUE?5?">#REF!</definedName>
    <definedName name="XDO_?ST_TOTAL_MARKET_VALUE?6?">#REF!</definedName>
    <definedName name="XDO_?ST_TOTAL_MARKET_VALUE?7?">'IL06'!$F$13</definedName>
    <definedName name="XDO_?ST_TOTAL_MARKET_VALUE?8?">'IL06'!#REF!</definedName>
    <definedName name="XDO_?ST_TOTAL_MARKET_VALUE?9?">'Half-yearly Portfolio 2C Sept30'!$F$22</definedName>
    <definedName name="XDO_?ST_TOTAL_PER_ASSETS?">'Half-yearly Portfolio 1C Sept30'!$G$23:$G$25</definedName>
    <definedName name="XDO_?ST_TOTAL_PER_ASSETS?1?">'Half-yearly Portfolio 2A Sept30'!$G$9</definedName>
    <definedName name="XDO_?ST_TOTAL_PER_ASSETS?10?">'Half-yearly Portfolio 2C Sept30'!$G$24:$G$27</definedName>
    <definedName name="XDO_?ST_TOTAL_PER_ASSETS?2?">'Half-yearly Portfolio 2A Sept30'!$G$11:$G$20</definedName>
    <definedName name="XDO_?ST_TOTAL_PER_ASSETS?3?">'Half-yearly Portfolio 2B Sept30'!$G$20</definedName>
    <definedName name="XDO_?ST_TOTAL_PER_ASSETS?4?">'Half-yearly Portfolio 2B Sept30'!$G$22</definedName>
    <definedName name="XDO_?ST_TOTAL_PER_ASSETS?5?">#REF!</definedName>
    <definedName name="XDO_?ST_TOTAL_PER_ASSETS?6?">#REF!</definedName>
    <definedName name="XDO_?ST_TOTAL_PER_ASSETS?7?">'IL06'!$G$13</definedName>
    <definedName name="XDO_?ST_TOTAL_PER_ASSETS?8?">'IL06'!#REF!</definedName>
    <definedName name="XDO_?ST_TOTAL_PER_ASSETS?9?">'Half-yearly Portfolio 2C Sept30'!$G$22</definedName>
    <definedName name="XDO_?TITLE_DATE?">'Half-yearly Portfolio 1C Sept30'!$A$3</definedName>
    <definedName name="XDO_?TITLE_DATE?1?">'Half-yearly Portfolio 2A Sept30'!$A$3</definedName>
    <definedName name="XDO_?TITLE_DATE?2?">'Half-yearly Portfolio 2B Sept30'!$A$3</definedName>
    <definedName name="XDO_?TITLE_DATE?3?">#REF!</definedName>
    <definedName name="XDO_?TITLE_DATE?4?">'IL06'!$B$3</definedName>
    <definedName name="XDO_?TITLE_DATE?5?">'Half-yearly Portfolio 2C Sept30'!$A$3</definedName>
    <definedName name="XDO_?YTM_1?">'Half-yearly Portfolio 1C Sept30'!$H$7:$H$10</definedName>
    <definedName name="XDO_?YTM_1?1?">'Half-yearly Portfolio 2A Sept30'!#REF!</definedName>
    <definedName name="XDO_?YTM_1?2?">'Half-yearly Portfolio 2B Sept30'!$H$7:$H$11</definedName>
    <definedName name="XDO_?YTM_1?3?">#REF!</definedName>
    <definedName name="XDO_?YTM_1?4?">'Half-yearly Portfolio 2C Sept30'!$H$7:$H$10</definedName>
    <definedName name="XDO_?YTM_2?">'Half-yearly Portfolio 1C Sept30'!$H$10:$H$22</definedName>
    <definedName name="XDO_?YTM_2?1?">'Half-yearly Portfolio 2A Sept30'!#REF!</definedName>
    <definedName name="XDO_?YTM_2?2?">'Half-yearly Portfolio 2B Sept30'!$H$10:$H$19</definedName>
    <definedName name="XDO_?YTM_2?3?">#REF!</definedName>
    <definedName name="XDO_?YTM_2?4?">'Half-yearly Portfolio 2C Sept30'!$H$10:$H$20</definedName>
    <definedName name="XDO_?YTM_CP1?">'Half-yearly Portfolio 1C Sept30'!$H$12</definedName>
    <definedName name="XDO_?YTM_CP1?1?">'Half-yearly Portfolio 2A Sept30'!$H$6:$H$8</definedName>
    <definedName name="XDO_?YTM_CP2?">'Half-yearly Portfolio 1C Sept30'!$H$15</definedName>
    <definedName name="XDO_GROUP_?G_1?">'Half-yearly Portfolio 1C Sept30'!$A$7:$H$10</definedName>
    <definedName name="XDO_GROUP_?G_1?1?">'Half-yearly Portfolio 2A Sept30'!#REF!</definedName>
    <definedName name="XDO_GROUP_?G_1?2?">'Half-yearly Portfolio 2B Sept30'!$A$7:$H$11</definedName>
    <definedName name="XDO_GROUP_?G_1?3?">#REF!</definedName>
    <definedName name="XDO_GROUP_?G_1?4?">'IL06'!#REF!</definedName>
    <definedName name="XDO_GROUP_?G_1?5?">'Half-yearly Portfolio 2C Sept30'!$A$7:$H$10</definedName>
    <definedName name="XDO_GROUP_?G_2?">'Half-yearly Portfolio 1C Sept30'!$A$13:$H$22</definedName>
    <definedName name="XDO_GROUP_?G_2?1?">'Half-yearly Portfolio 2A Sept30'!#REF!</definedName>
    <definedName name="XDO_GROUP_?G_2?2?">'Half-yearly Portfolio 2B Sept30'!$A$14:$H$19</definedName>
    <definedName name="XDO_GROUP_?G_2?3?">#REF!</definedName>
    <definedName name="XDO_GROUP_?G_2?4?">'IL06'!#REF!</definedName>
    <definedName name="XDO_GROUP_?G_2?5?">'Half-yearly Portfolio 2C Sept30'!$A$13:$H$20</definedName>
    <definedName name="XDO_GROUP_?G_4?">'Half-yearly Portfolio 1C Sept30'!$E$25:$H$25</definedName>
    <definedName name="XDO_GROUP_?G_4?1?">'Half-yearly Portfolio 2A Sept30'!$E$11:$H$11</definedName>
    <definedName name="XDO_GROUP_?G_4?2?">'Half-yearly Portfolio 2B Sept30'!$E$22:$H$22</definedName>
    <definedName name="XDO_GROUP_?G_4?3?">#REF!</definedName>
    <definedName name="XDO_GROUP_?G_4?4?">'IL06'!#REF!</definedName>
    <definedName name="XDO_GROUP_?G_4?5?">'Half-yearly Portfolio 2C Sept30'!$E$24:$H$24</definedName>
    <definedName name="XDO_GROUP_?G_7?">'Half-yearly Portfolio 1C Sept30'!#REF!</definedName>
    <definedName name="XDO_GROUP_?G_7?1?">'Half-yearly Portfolio 2A Sept30'!$A$7:$H$8</definedName>
    <definedName name="XDO_GROUP_?G_7?2?">'Half-yearly Portfolio 2B Sept30'!#REF!</definedName>
    <definedName name="XDO_GROUP_?G_7?3?">#REF!</definedName>
    <definedName name="XDO_GROUP_?G_7?4?">'IL06'!#REF!</definedName>
    <definedName name="XDO_GROUP_?G_7?5?">'Half-yearly Portfolio 2C Sept30'!#REF!</definedName>
    <definedName name="XDO_GROUP_?G_8?">'Half-yearly Portfolio 1C Sept30'!#REF!</definedName>
    <definedName name="XDO_GROUP_?G_8?1?">'Half-yearly Portfolio 2A Sept30'!#REF!</definedName>
    <definedName name="XDO_GROUP_?G_8?2?">'Half-yearly Portfolio 2B Sept30'!#REF!</definedName>
    <definedName name="XDO_GROUP_?G_8?3?">#REF!</definedName>
    <definedName name="XDO_GROUP_?G_8?4?">'IL06'!#REF!</definedName>
    <definedName name="XDO_GROUP_?G_8?5?">'Half-yearly Portfolio 2C Sept30'!#REF!</definedName>
    <definedName name="XDO_GROUP_?G_9?">'Half-yearly Portfolio 1C Sept30'!#REF!</definedName>
    <definedName name="XDO_GROUP_?G_9?1?">'Half-yearly Portfolio 2A Sept30'!#REF!</definedName>
    <definedName name="XDO_GROUP_?G_9?2?">'Half-yearly Portfolio 2B Sept30'!#REF!</definedName>
    <definedName name="XDO_GROUP_?G_9?3?">#REF!</definedName>
    <definedName name="XDO_GROUP_?G_9?4?">'IL06'!#REF!</definedName>
    <definedName name="XDO_GROUP_?G_9?5?">'Half-yearly Portfolio 2C Sept30'!#REF!</definedName>
  </definedNames>
  <calcPr fullCalcOnLoad="1"/>
</workbook>
</file>

<file path=xl/sharedStrings.xml><?xml version="1.0" encoding="utf-8"?>
<sst xmlns="http://schemas.openxmlformats.org/spreadsheetml/2006/main" count="667" uniqueCount="212">
  <si>
    <t>Portfolio as on 15-Jun-2023</t>
  </si>
  <si>
    <t>Sr. No.</t>
  </si>
  <si>
    <t>Name Of Instrument</t>
  </si>
  <si>
    <t>Rating/Industry</t>
  </si>
  <si>
    <t>ISIN</t>
  </si>
  <si>
    <t>Quantity</t>
  </si>
  <si>
    <t>Market Value (In Rs. lakh)</t>
  </si>
  <si>
    <t>% To Net Assets</t>
  </si>
  <si>
    <t>YTM</t>
  </si>
  <si>
    <t>Debt instrument - listed / Awaiting listing</t>
  </si>
  <si>
    <t>Inox Wind Limited</t>
  </si>
  <si>
    <t>INE066P07026</t>
  </si>
  <si>
    <t>9.75%</t>
  </si>
  <si>
    <t>Emami Frank Ross Limited</t>
  </si>
  <si>
    <t>IND-A-</t>
  </si>
  <si>
    <t>INE711X07070</t>
  </si>
  <si>
    <t>INE066P07034</t>
  </si>
  <si>
    <t>Bhilangana Hydro Power Limited</t>
  </si>
  <si>
    <t>CARE-A+</t>
  </si>
  <si>
    <t>INE453I07195</t>
  </si>
  <si>
    <t>8.99%</t>
  </si>
  <si>
    <t>Debt Instrument-Privately Placed-Unlisted</t>
  </si>
  <si>
    <t>Shrem Enterprises Pvt Ltd</t>
  </si>
  <si>
    <t>INE0P9W07013</t>
  </si>
  <si>
    <t>DBL Infratech Private Ltd</t>
  </si>
  <si>
    <t>IND-A (CE)</t>
  </si>
  <si>
    <t>INE0KRJ07011</t>
  </si>
  <si>
    <t>Resco Global Wind Services Pvt Ltd</t>
  </si>
  <si>
    <t>INE0CJZ08019</t>
  </si>
  <si>
    <t>The Bombay Burmah Trading Corp. Ltd</t>
  </si>
  <si>
    <t>IND-AA</t>
  </si>
  <si>
    <t>INE050A07071</t>
  </si>
  <si>
    <t>Clean Max Enviro Energy Solution Pvt Ltd</t>
  </si>
  <si>
    <t>CARE-A-</t>
  </si>
  <si>
    <t>INE647U07031</t>
  </si>
  <si>
    <t>12.50%</t>
  </si>
  <si>
    <t>8.39%</t>
  </si>
  <si>
    <t>Utkarsh Trading &amp; Holdings Ltd</t>
  </si>
  <si>
    <t>INE0CUZ07026</t>
  </si>
  <si>
    <t>10.35%</t>
  </si>
  <si>
    <t>INE453I07179</t>
  </si>
  <si>
    <t>Kanchanjunga Power Company Pvt Ltd</t>
  </si>
  <si>
    <t>Commercial Paper-Listed</t>
  </si>
  <si>
    <t>Commercial Paper-Unlisted</t>
  </si>
  <si>
    <t>Total</t>
  </si>
  <si>
    <t>Tri Party Repo (TREPs)</t>
  </si>
  <si>
    <t>Cash &amp; Cash Equivalents</t>
  </si>
  <si>
    <t>Net Receivable/Payable</t>
  </si>
  <si>
    <t>Grand Total</t>
  </si>
  <si>
    <t>100.00%</t>
  </si>
  <si>
    <t>ICICI Securities Limited</t>
  </si>
  <si>
    <t>CRISIL-A1+ / ICRA-A1+</t>
  </si>
  <si>
    <t>INE763G14PE5</t>
  </si>
  <si>
    <t>8.20%</t>
  </si>
  <si>
    <t>Pilani Investment &amp; Industries Corp Ltd</t>
  </si>
  <si>
    <t>CARE-A1+ / CRISIL-A1+</t>
  </si>
  <si>
    <t>INE417C14496</t>
  </si>
  <si>
    <t>8.50%</t>
  </si>
  <si>
    <t>INE647U07023</t>
  </si>
  <si>
    <t>INE453I07203</t>
  </si>
  <si>
    <t>INE117N07089</t>
  </si>
  <si>
    <t>INE391V07026</t>
  </si>
  <si>
    <t>14.25%</t>
  </si>
  <si>
    <t>INE711X07062</t>
  </si>
  <si>
    <t>INE0CUZ07034</t>
  </si>
  <si>
    <t>INE391V07042</t>
  </si>
  <si>
    <t>INE711X07096</t>
  </si>
  <si>
    <t>INE117N07097</t>
  </si>
  <si>
    <t>INE453I07211</t>
  </si>
  <si>
    <t>IL06 - IL&amp;FS IDF Series 3A</t>
  </si>
  <si>
    <t>INE711X07054</t>
  </si>
  <si>
    <t>INE453I07229</t>
  </si>
  <si>
    <t>INE117N07105</t>
  </si>
  <si>
    <t>INE0KRJ07029</t>
  </si>
  <si>
    <t>INE711X07088</t>
  </si>
  <si>
    <t>INE0CUZ07018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</si>
  <si>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</si>
  <si>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</si>
  <si>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</si>
  <si>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</si>
  <si>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</si>
  <si>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</si>
  <si>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</si>
  <si>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</si>
  <si>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</si>
  <si>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</si>
  <si>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XDO_SHEET_?</t>
  </si>
  <si>
    <t>&lt;?.//G_3?&gt;</t>
  </si>
  <si>
    <t>XDO_SHEET_NAME_?</t>
  </si>
  <si>
    <t>&lt;?NPTF?&gt;</t>
  </si>
  <si>
    <t>Note:</t>
  </si>
  <si>
    <t>IDF accounts for actual return received on investments across its schemes in calculating the NAV, as long as the investments are standard and continue to service their debt obligations</t>
  </si>
  <si>
    <t>Scheme Name</t>
  </si>
  <si>
    <t>IL&amp;FS IDF Series 1C</t>
  </si>
  <si>
    <t>IL&amp;FS IDF Series 2A</t>
  </si>
  <si>
    <t>IL&amp;FS IDF Series 2B</t>
  </si>
  <si>
    <t>IL&amp;FS IDF Series 2C</t>
  </si>
  <si>
    <t>IL&amp;FS IDF Series 3B</t>
  </si>
  <si>
    <t>TOTAL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</si>
  <si>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</si>
  <si>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</si>
  <si>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2-A, 2-B and 2-C</t>
  </si>
  <si>
    <t>The IL&amp;FS Financial Centre, 1st Floor, Plot C-22, G-Block, Bandra Kurla Complex, Bandra East, Mumbai-400051 (www.ilfsinfrafund.com)</t>
  </si>
  <si>
    <t>Name of Instrument</t>
  </si>
  <si>
    <t>Market value</t>
  </si>
  <si>
    <t>% to Net Assets</t>
  </si>
  <si>
    <t>(` In lakhs)</t>
  </si>
  <si>
    <t>Commercial Paper</t>
  </si>
  <si>
    <t>Triparty CBLO, Current Assets and Current Liabilities</t>
  </si>
  <si>
    <t>Undrawn Amount for Scheme 2A</t>
  </si>
  <si>
    <t>Non Convertible Debentures-Listed</t>
  </si>
  <si>
    <t>Non Convertible Debentures-Privately placed (Unlisted)</t>
  </si>
  <si>
    <t>Undrawn Amount for Scheme 2B</t>
  </si>
  <si>
    <t>Undrawn Amount for Scheme 2C</t>
  </si>
  <si>
    <t>Last 1 year</t>
  </si>
  <si>
    <t>Last 3 year</t>
  </si>
  <si>
    <t>Last 5 year</t>
  </si>
  <si>
    <t>Since inception</t>
  </si>
  <si>
    <t>Scheme return</t>
  </si>
  <si>
    <t>Benchmark *</t>
  </si>
  <si>
    <t xml:space="preserve">  *Benchmark – CRISIL Composite Bond Fund Index</t>
  </si>
  <si>
    <t>Past performance may or may not be sustained in future. Returns greater than 1 year period are compounded annualized (CAGR)</t>
  </si>
  <si>
    <t>Notes:-</t>
  </si>
  <si>
    <t>(a) The above scheme returns and benchmark are on an annual compounding basis</t>
  </si>
  <si>
    <t>(b) The above scheme return is net of applicable expenses and benchmark return is on a gross basis</t>
  </si>
  <si>
    <t>(c) For the Scheme, IL&amp;FS Infrastructure Debt Fund-Series 2, the drawdowns are yet to be completed. Hence, the NAV will be available after the completion of the drawdown</t>
  </si>
  <si>
    <t>NA</t>
  </si>
  <si>
    <t>Others</t>
  </si>
  <si>
    <t>11.06%</t>
  </si>
  <si>
    <t>11.81%</t>
  </si>
  <si>
    <t>CARE-AA / IND-AA</t>
  </si>
  <si>
    <t>OIL &amp; NATURAL GAS CORPORATION LIMITED</t>
  </si>
  <si>
    <t>INE213A08040</t>
  </si>
  <si>
    <t>INE733E08213</t>
  </si>
  <si>
    <t>CRISIL-AA+</t>
  </si>
  <si>
    <t>ICRA-AAA / IND-AAA</t>
  </si>
  <si>
    <t>NTPC Limited</t>
  </si>
  <si>
    <t>IND-AAA</t>
  </si>
  <si>
    <t>10.50%</t>
  </si>
  <si>
    <t>10.25%</t>
  </si>
  <si>
    <t>9.25%</t>
  </si>
  <si>
    <t>The IL&amp;FS Financial Centre, 8th Floor, Plot C-22, G-Block, Bandra Kurla Complex, Bandra East, Mumbai-400051 (www.ilfsinfrafund.com)</t>
  </si>
  <si>
    <t>IL&amp;FS  Infrastructure Debt Fund Series 1C</t>
  </si>
  <si>
    <t>Half Yearly  Portfolio statement as on Sept 30, 2023</t>
  </si>
  <si>
    <t>(Pursuant to Regulation 59A of the SEBI (Mutual Funds) Regulations 1996)</t>
  </si>
  <si>
    <t>Rating</t>
  </si>
  <si>
    <r>
      <t>(</t>
    </r>
    <r>
      <rPr>
        <b/>
        <sz val="12"/>
        <color indexed="9"/>
        <rFont val="Rupee Foradian"/>
        <family val="2"/>
      </rPr>
      <t>`</t>
    </r>
    <r>
      <rPr>
        <b/>
        <sz val="12"/>
        <color indexed="9"/>
        <rFont val="Times New Roman"/>
        <family val="1"/>
      </rPr>
      <t xml:space="preserve"> In lakhs)</t>
    </r>
  </si>
  <si>
    <t>7.16%</t>
  </si>
  <si>
    <t>7.25%</t>
  </si>
  <si>
    <t>IND-A+</t>
  </si>
  <si>
    <t>Money Market Instruments</t>
  </si>
  <si>
    <t>Triparty Repo</t>
  </si>
  <si>
    <t>Triparty Repo Margin</t>
  </si>
  <si>
    <t>Notes:</t>
  </si>
  <si>
    <t xml:space="preserve">1.   Total amount of provisions made against the NPAs (security classified as default viz. Babcock Borsig Limited (ISIN-INE434K07019 and INE434K07027), Williamson Magor &amp; Co Ltd  (ISIN-INE210A07014); &amp; IL&amp;FS Wind Energy Limited (ISIN-INE810V08015)) </t>
  </si>
  <si>
    <t>4344.84 Lakhs</t>
  </si>
  <si>
    <r>
      <t xml:space="preserve">2.   NAV at the beginning of half year (in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)</t>
    </r>
  </si>
  <si>
    <t xml:space="preserve">             Growth Option - Direct Plan</t>
  </si>
  <si>
    <t xml:space="preserve">             Dividend Payout Option - Direct Plan</t>
  </si>
  <si>
    <r>
      <t xml:space="preserve">3.   NAV at the End of half year (in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)</t>
    </r>
  </si>
  <si>
    <t>4.   Exposure to derivative instrument at the end of the period</t>
  </si>
  <si>
    <t>Nil</t>
  </si>
  <si>
    <t>5.   Investment in foreign securities / overseas ETF(s) / ADRs / GDRs</t>
  </si>
  <si>
    <t>6.   Investment in short term deposit at the end of the period (In Lakhs)</t>
  </si>
  <si>
    <t>7.   Investment in repo in corporate debt securities (In Lakhs)</t>
  </si>
  <si>
    <t>8.   Average Portfolio Maturity</t>
  </si>
  <si>
    <t>232 Days</t>
  </si>
  <si>
    <t>9.   Total Dividend (net) declared during the period</t>
  </si>
  <si>
    <t>Plan/Option Name</t>
  </si>
  <si>
    <t>Individual &amp; HUF</t>
  </si>
  <si>
    <t>Dividend payout Option  - Direct Plan</t>
  </si>
  <si>
    <r>
      <t>Dividends are declared on face value of</t>
    </r>
    <r>
      <rPr>
        <sz val="12"/>
        <rFont val="Rupee Foradian"/>
        <family val="2"/>
      </rPr>
      <t xml:space="preserve"> `</t>
    </r>
    <r>
      <rPr>
        <sz val="12"/>
        <rFont val="Times New Roman"/>
        <family val="1"/>
      </rPr>
      <t xml:space="preserve"> 1,000,000 per unit. After distribution of dividend, the NAV falls to the extent of dividend and statutory levy (if applicable).</t>
    </r>
  </si>
  <si>
    <r>
      <t xml:space="preserve">10. Total Exposure to illiquid securities is 0.00% of the portfolio, i.e. </t>
    </r>
    <r>
      <rPr>
        <sz val="12"/>
        <rFont val="Rupee Foradian"/>
        <family val="2"/>
      </rPr>
      <t xml:space="preserve">` </t>
    </r>
    <r>
      <rPr>
        <sz val="12"/>
        <rFont val="Times New Roman"/>
        <family val="1"/>
      </rPr>
      <t>0.00 lakh</t>
    </r>
  </si>
  <si>
    <t>Mutual Fund investments are subject to market risks, read all scheme related documents carefully</t>
  </si>
  <si>
    <t>IL&amp;FS  Infrastructure Debt Fund Series 2A</t>
  </si>
  <si>
    <t>Undrawn Amount for Scheme 2A (in Rs)</t>
  </si>
  <si>
    <t xml:space="preserve">1.   Total amount of provisions made against the NPAs (security classified as default viz. Babcock Borsig Limited (ISIN - INE434K07019 and INE434K07027), Williamson Magor &amp; Co Ltd (ISIN - INE210A07014) &amp; IL&amp;FS Wind Energy Limited (ISIN-INE810V08015)) </t>
  </si>
  <si>
    <t>1445.83 Lakhs</t>
  </si>
  <si>
    <r>
      <t xml:space="preserve">2.   NAV at the beginning of half year (in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)**</t>
    </r>
  </si>
  <si>
    <r>
      <t xml:space="preserve">3.   NAV at the End of half year (in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)**</t>
    </r>
  </si>
  <si>
    <t xml:space="preserve">5.   Investment in foreign securities / overseas ETF(s) / ADRs / GDRs </t>
  </si>
  <si>
    <t>6.   Investment in short term deposit at the end of the month (In Lakhs)</t>
  </si>
  <si>
    <t>8.   Average Portfolio Maturity-will be calculated once units are fully paid-up</t>
  </si>
  <si>
    <t>** Scheme is partly paid as on Sep 30, 2023</t>
  </si>
  <si>
    <t>IL&amp;FS  Infrastructure Debt Fund Series 2B</t>
  </si>
  <si>
    <t>Half Yearly  Portfolio statement as on Sep 30, 2023</t>
  </si>
  <si>
    <t>Shrem Infra Invest Private Ltd</t>
  </si>
  <si>
    <t>Undrawn Amount for Scheme 2B (in Rs)</t>
  </si>
  <si>
    <t xml:space="preserve">1.   Total amount of provisions made against the NPAs (security classified as default viz. Babcock Borsig Limited (ISIN - INE434K07019 and INE434K07027), Williamson Magor &amp; Co Ltd (ISIN - INE210A07014) &amp; IL&amp;FS Wind Energy Limited (ISIN-INE810V08015) ) </t>
  </si>
  <si>
    <t>625.61 lakhs</t>
  </si>
  <si>
    <r>
      <t xml:space="preserve">2.   NAV at the beginning of half year (in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)*</t>
    </r>
  </si>
  <si>
    <r>
      <t xml:space="preserve">3.   NAV at the End of half year (in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)*</t>
    </r>
  </si>
  <si>
    <t>6.   Investment in short term deposit at the end of the Period (In Lakhs)</t>
  </si>
  <si>
    <t>* Scheme is partly paid as on Sep 30, 2023</t>
  </si>
  <si>
    <t>IL&amp;FS  Infrastructure Debt Fund Series 2C</t>
  </si>
  <si>
    <t>Undrawn Amount for Scheme 2C (in Rs)</t>
  </si>
  <si>
    <t xml:space="preserve">1.   Total amount of provisions made against the NPAs (security classified as default viz. Babcock Borsig Limited ISIN - INE434K07019 and INE434K07027), Williamson Magor &amp; Co Ltd (ISIN - INE210A07014) &amp; IL&amp;FS Wind Energy Limited (ISIN-INE810V08015)) </t>
  </si>
  <si>
    <t>375.90  Lakhs</t>
  </si>
  <si>
    <t>5.    Investment in foreign securities / overseas ETF(s) / ADRs / GDRs</t>
  </si>
  <si>
    <t>*Scheme is partly paid as on Sep 30, 2023</t>
  </si>
  <si>
    <t>IL&amp;FS  Infrastructure Debt Fund Series 3B</t>
  </si>
  <si>
    <t>Net Receivable/(Payable)</t>
  </si>
  <si>
    <t xml:space="preserve">1.   Total amount of provisions made against the NPAs (security classified as default viz. IL&amp;FS Wind Energy Limited (ISIN-INE810V08015) ) </t>
  </si>
  <si>
    <t>3.65 Lakhs</t>
  </si>
  <si>
    <t>347 Days</t>
  </si>
  <si>
    <r>
      <t xml:space="preserve">Dividends are declared on face value of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1,000,000 per unit. After distribution of dividend, the NAV falls to the extent of dividend and statutory levy (if applicable).</t>
    </r>
  </si>
  <si>
    <t>Sep-2023</t>
  </si>
  <si>
    <t>IL&amp;FS Infrastructure Debt Fund  1-C</t>
  </si>
  <si>
    <t>IL&amp;FS Infrastructure Debt Fund - Series 3-B</t>
  </si>
  <si>
    <t>Portfolio as on  September 30 2023</t>
  </si>
  <si>
    <t>Shrem Infra Invest Pvt Ltd</t>
  </si>
  <si>
    <t>Portfolio as on   September 30 2023</t>
  </si>
</sst>
</file>

<file path=xl/styles.xml><?xml version="1.0" encoding="utf-8"?>
<styleSheet xmlns="http://schemas.openxmlformats.org/spreadsheetml/2006/main">
  <numFmts count="4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09]dddd\,\ mmmm\ dd\,\ yyyy"/>
    <numFmt numFmtId="177" formatCode="yyyy\-mm\-dd"/>
    <numFmt numFmtId="178" formatCode="[$-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\-mmm\-yy;@"/>
    <numFmt numFmtId="184" formatCode="#,##0.000000"/>
    <numFmt numFmtId="185" formatCode="#,##0_ ;\-#,##0\ "/>
    <numFmt numFmtId="186" formatCode="0.00\%"/>
    <numFmt numFmtId="187" formatCode="_(* #,##0_);_(* \(#,##0\);_(* &quot;-&quot;??_);_(@_)"/>
    <numFmt numFmtId="188" formatCode="_ * #,##0_)_£_ ;_ * \(#,##0\)_£_ ;_ * &quot;-&quot;??_)_£_ ;_ @_ "/>
    <numFmt numFmtId="189" formatCode="dd\-mm\-yyyy"/>
    <numFmt numFmtId="190" formatCode="0.000000"/>
    <numFmt numFmtId="191" formatCode="0.0000"/>
    <numFmt numFmtId="192" formatCode="0.0000000"/>
    <numFmt numFmtId="193" formatCode="0.000"/>
    <numFmt numFmtId="194" formatCode="#,##0.0000000_ ;\-#,##0.0000000\ "/>
    <numFmt numFmtId="195" formatCode="#,##0.000000000000_ ;\-#,##0.000000000000\ "/>
    <numFmt numFmtId="196" formatCode="_(* #,##0.0000_);_(* \(#,##0.0000\);_(* &quot;-&quot;??_);_(@_)"/>
    <numFmt numFmtId="197" formatCode="#,##0.0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6"/>
      <name val="ＭＳ Ｐゴシック"/>
      <family val="3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Mang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56"/>
      <name val="Tahoma"/>
      <family val="2"/>
    </font>
    <font>
      <b/>
      <sz val="10"/>
      <color indexed="9"/>
      <name val="Tahoma"/>
      <family val="2"/>
    </font>
    <font>
      <u val="single"/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2"/>
      <color indexed="9"/>
      <name val="Rupee Foradian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2"/>
      <name val="Rupee Foradian"/>
      <family val="2"/>
    </font>
    <font>
      <sz val="10"/>
      <name val="MS Sans Serif"/>
      <family val="2"/>
    </font>
    <font>
      <i/>
      <sz val="1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1" tint="0.4999800026416778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Protection="0">
      <alignment/>
    </xf>
    <xf numFmtId="0" fontId="0" fillId="0" borderId="0">
      <alignment/>
      <protection/>
    </xf>
    <xf numFmtId="39" fontId="51" fillId="0" borderId="0">
      <alignment/>
      <protection/>
    </xf>
    <xf numFmtId="0" fontId="4" fillId="0" borderId="0">
      <alignment/>
      <protection/>
    </xf>
    <xf numFmtId="0" fontId="1" fillId="31" borderId="7" applyNumberFormat="0" applyFont="0" applyAlignment="0" applyProtection="0"/>
    <xf numFmtId="0" fontId="70" fillId="26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21">
    <xf numFmtId="0" fontId="0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 wrapText="1"/>
    </xf>
    <xf numFmtId="0" fontId="3" fillId="32" borderId="10" xfId="65" applyFont="1" applyFill="1" applyBorder="1">
      <alignment/>
      <protection/>
    </xf>
    <xf numFmtId="15" fontId="3" fillId="32" borderId="10" xfId="65" applyNumberFormat="1" applyFont="1" applyFill="1" applyBorder="1" applyAlignment="1">
      <alignment horizontal="left"/>
      <protection/>
    </xf>
    <xf numFmtId="0" fontId="2" fillId="33" borderId="11" xfId="0" applyFont="1" applyFill="1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8" fillId="0" borderId="0" xfId="0" applyFont="1" applyFill="1" applyAlignment="1">
      <alignment/>
    </xf>
    <xf numFmtId="0" fontId="0" fillId="0" borderId="0" xfId="0" applyAlignment="1">
      <alignment horizontal="right" wrapText="1"/>
    </xf>
    <xf numFmtId="0" fontId="0" fillId="0" borderId="12" xfId="0" applyFont="1" applyBorder="1" applyAlignment="1">
      <alignment horizontal="left" vertical="center"/>
    </xf>
    <xf numFmtId="49" fontId="11" fillId="34" borderId="11" xfId="62" applyNumberFormat="1" applyFont="1" applyFill="1" applyBorder="1" applyAlignment="1" applyProtection="1">
      <alignment horizontal="right" wrapText="1"/>
      <protection/>
    </xf>
    <xf numFmtId="49" fontId="11" fillId="34" borderId="11" xfId="62" applyNumberFormat="1" applyFont="1" applyFill="1" applyBorder="1" applyAlignment="1" applyProtection="1">
      <alignment horizontal="left" wrapText="1"/>
      <protection/>
    </xf>
    <xf numFmtId="49" fontId="11" fillId="34" borderId="11" xfId="62" applyNumberFormat="1" applyFont="1" applyFill="1" applyBorder="1" applyAlignment="1" applyProtection="1">
      <alignment horizontal="center" wrapText="1"/>
      <protection/>
    </xf>
    <xf numFmtId="3" fontId="11" fillId="34" borderId="11" xfId="62" applyNumberFormat="1" applyFont="1" applyFill="1" applyBorder="1" applyAlignment="1" applyProtection="1">
      <alignment horizontal="right" wrapText="1"/>
      <protection/>
    </xf>
    <xf numFmtId="4" fontId="11" fillId="34" borderId="11" xfId="62" applyNumberFormat="1" applyFont="1" applyFill="1" applyBorder="1" applyAlignment="1" applyProtection="1">
      <alignment horizontal="right" wrapText="1"/>
      <protection/>
    </xf>
    <xf numFmtId="0" fontId="12" fillId="0" borderId="13" xfId="0" applyFont="1" applyFill="1" applyBorder="1" applyAlignment="1">
      <alignment horizontal="right" wrapText="1"/>
    </xf>
    <xf numFmtId="49" fontId="11" fillId="34" borderId="11" xfId="62" applyNumberFormat="1" applyFont="1" applyFill="1" applyBorder="1" applyAlignment="1" applyProtection="1">
      <alignment horizontal="left" wrapText="1"/>
      <protection/>
    </xf>
    <xf numFmtId="0" fontId="12" fillId="0" borderId="13" xfId="0" applyNumberFormat="1" applyFont="1" applyFill="1" applyBorder="1" applyAlignment="1">
      <alignment horizontal="left" wrapText="1"/>
    </xf>
    <xf numFmtId="4" fontId="12" fillId="0" borderId="13" xfId="0" applyNumberFormat="1" applyFont="1" applyFill="1" applyBorder="1" applyAlignment="1">
      <alignment horizontal="right" wrapText="1"/>
    </xf>
    <xf numFmtId="39" fontId="12" fillId="0" borderId="13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10" fontId="12" fillId="0" borderId="13" xfId="0" applyNumberFormat="1" applyFont="1" applyFill="1" applyBorder="1" applyAlignment="1">
      <alignment horizontal="right" wrapText="1"/>
    </xf>
    <xf numFmtId="0" fontId="12" fillId="0" borderId="14" xfId="0" applyFont="1" applyFill="1" applyBorder="1" applyAlignment="1">
      <alignment horizontal="right" wrapText="1"/>
    </xf>
    <xf numFmtId="2" fontId="12" fillId="0" borderId="14" xfId="0" applyNumberFormat="1" applyFont="1" applyFill="1" applyBorder="1" applyAlignment="1">
      <alignment horizontal="right"/>
    </xf>
    <xf numFmtId="184" fontId="12" fillId="0" borderId="14" xfId="0" applyNumberFormat="1" applyFont="1" applyFill="1" applyBorder="1" applyAlignment="1">
      <alignment horizontal="right" wrapText="1"/>
    </xf>
    <xf numFmtId="0" fontId="13" fillId="0" borderId="14" xfId="0" applyNumberFormat="1" applyFont="1" applyFill="1" applyBorder="1" applyAlignment="1">
      <alignment/>
    </xf>
    <xf numFmtId="4" fontId="12" fillId="0" borderId="14" xfId="0" applyNumberFormat="1" applyFont="1" applyFill="1" applyBorder="1" applyAlignment="1">
      <alignment/>
    </xf>
    <xf numFmtId="185" fontId="12" fillId="0" borderId="14" xfId="0" applyNumberFormat="1" applyFont="1" applyFill="1" applyBorder="1" applyAlignment="1">
      <alignment horizontal="right"/>
    </xf>
    <xf numFmtId="186" fontId="12" fillId="0" borderId="13" xfId="0" applyNumberFormat="1" applyFont="1" applyFill="1" applyBorder="1" applyAlignment="1">
      <alignment horizontal="right" wrapText="1"/>
    </xf>
    <xf numFmtId="4" fontId="12" fillId="35" borderId="13" xfId="0" applyNumberFormat="1" applyFont="1" applyFill="1" applyBorder="1" applyAlignment="1">
      <alignment horizontal="right" wrapText="1"/>
    </xf>
    <xf numFmtId="186" fontId="12" fillId="35" borderId="13" xfId="0" applyNumberFormat="1" applyFont="1" applyFill="1" applyBorder="1" applyAlignment="1">
      <alignment horizontal="right" wrapText="1"/>
    </xf>
    <xf numFmtId="0" fontId="12" fillId="32" borderId="14" xfId="0" applyFont="1" applyFill="1" applyBorder="1" applyAlignment="1">
      <alignment horizontal="right" wrapText="1"/>
    </xf>
    <xf numFmtId="0" fontId="13" fillId="32" borderId="14" xfId="0" applyNumberFormat="1" applyFont="1" applyFill="1" applyBorder="1" applyAlignment="1">
      <alignment wrapText="1"/>
    </xf>
    <xf numFmtId="2" fontId="12" fillId="32" borderId="14" xfId="0" applyNumberFormat="1" applyFont="1" applyFill="1" applyBorder="1" applyAlignment="1">
      <alignment horizontal="right"/>
    </xf>
    <xf numFmtId="4" fontId="12" fillId="32" borderId="13" xfId="0" applyNumberFormat="1" applyFont="1" applyFill="1" applyBorder="1" applyAlignment="1">
      <alignment horizontal="right" wrapText="1"/>
    </xf>
    <xf numFmtId="186" fontId="12" fillId="32" borderId="13" xfId="0" applyNumberFormat="1" applyFont="1" applyFill="1" applyBorder="1" applyAlignment="1">
      <alignment horizontal="right" wrapText="1"/>
    </xf>
    <xf numFmtId="49" fontId="10" fillId="36" borderId="11" xfId="62" applyNumberFormat="1" applyFont="1" applyFill="1" applyBorder="1" applyAlignment="1" applyProtection="1">
      <alignment horizontal="right" wrapText="1"/>
      <protection/>
    </xf>
    <xf numFmtId="49" fontId="10" fillId="36" borderId="11" xfId="62" applyNumberFormat="1" applyFont="1" applyFill="1" applyBorder="1" applyAlignment="1" applyProtection="1">
      <alignment horizontal="left" wrapText="1"/>
      <protection/>
    </xf>
    <xf numFmtId="49" fontId="10" fillId="36" borderId="11" xfId="62" applyNumberFormat="1" applyFont="1" applyFill="1" applyBorder="1" applyAlignment="1" applyProtection="1">
      <alignment horizontal="center" wrapText="1"/>
      <protection/>
    </xf>
    <xf numFmtId="4" fontId="10" fillId="36" borderId="11" xfId="62" applyNumberFormat="1" applyFont="1" applyFill="1" applyBorder="1" applyAlignment="1" applyProtection="1">
      <alignment horizontal="right" wrapText="1"/>
      <protection/>
    </xf>
    <xf numFmtId="184" fontId="12" fillId="32" borderId="14" xfId="0" applyNumberFormat="1" applyFont="1" applyFill="1" applyBorder="1" applyAlignment="1">
      <alignment horizontal="right" wrapText="1"/>
    </xf>
    <xf numFmtId="0" fontId="13" fillId="32" borderId="14" xfId="0" applyNumberFormat="1" applyFont="1" applyFill="1" applyBorder="1" applyAlignment="1">
      <alignment/>
    </xf>
    <xf numFmtId="0" fontId="14" fillId="35" borderId="14" xfId="0" applyFont="1" applyFill="1" applyBorder="1" applyAlignment="1">
      <alignment horizontal="right" wrapText="1"/>
    </xf>
    <xf numFmtId="0" fontId="14" fillId="35" borderId="14" xfId="0" applyFont="1" applyFill="1" applyBorder="1" applyAlignment="1">
      <alignment/>
    </xf>
    <xf numFmtId="0" fontId="15" fillId="35" borderId="14" xfId="0" applyFont="1" applyFill="1" applyBorder="1" applyAlignment="1">
      <alignment/>
    </xf>
    <xf numFmtId="3" fontId="10" fillId="36" borderId="11" xfId="62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10" fontId="12" fillId="0" borderId="13" xfId="68" applyNumberFormat="1" applyFont="1" applyFill="1" applyBorder="1" applyAlignment="1">
      <alignment horizontal="right" wrapText="1"/>
    </xf>
    <xf numFmtId="0" fontId="7" fillId="0" borderId="15" xfId="0" applyFont="1" applyBorder="1" applyAlignment="1">
      <alignment horizontal="center"/>
    </xf>
    <xf numFmtId="17" fontId="7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187" fontId="1" fillId="0" borderId="18" xfId="42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61" applyFont="1" applyFill="1" applyBorder="1" applyAlignment="1">
      <alignment horizontal="center" vertical="top" wrapText="1"/>
      <protection/>
    </xf>
    <xf numFmtId="188" fontId="18" fillId="0" borderId="0" xfId="45" applyNumberFormat="1" applyFont="1" applyFill="1" applyBorder="1" applyAlignment="1">
      <alignment horizontal="center" vertical="top" wrapText="1"/>
    </xf>
    <xf numFmtId="39" fontId="19" fillId="37" borderId="10" xfId="45" applyNumberFormat="1" applyFont="1" applyFill="1" applyBorder="1" applyAlignment="1">
      <alignment horizontal="center" vertical="top" wrapText="1"/>
    </xf>
    <xf numFmtId="0" fontId="20" fillId="0" borderId="10" xfId="61" applyFont="1" applyFill="1" applyBorder="1">
      <alignment/>
      <protection/>
    </xf>
    <xf numFmtId="187" fontId="20" fillId="0" borderId="10" xfId="45" applyNumberFormat="1" applyFont="1" applyFill="1" applyBorder="1" applyAlignment="1">
      <alignment/>
    </xf>
    <xf numFmtId="39" fontId="20" fillId="0" borderId="10" xfId="61" applyNumberFormat="1" applyFont="1" applyFill="1" applyBorder="1">
      <alignment/>
      <protection/>
    </xf>
    <xf numFmtId="10" fontId="20" fillId="0" borderId="10" xfId="61" applyNumberFormat="1" applyFont="1" applyFill="1" applyBorder="1">
      <alignment/>
      <protection/>
    </xf>
    <xf numFmtId="0" fontId="20" fillId="0" borderId="10" xfId="61" applyFont="1" applyFill="1" applyBorder="1" applyAlignment="1">
      <alignment/>
      <protection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10" fontId="21" fillId="0" borderId="10" xfId="0" applyNumberFormat="1" applyFont="1" applyBorder="1" applyAlignment="1">
      <alignment/>
    </xf>
    <xf numFmtId="0" fontId="20" fillId="0" borderId="10" xfId="61" applyFont="1" applyBorder="1">
      <alignment/>
      <protection/>
    </xf>
    <xf numFmtId="0" fontId="22" fillId="35" borderId="10" xfId="61" applyFont="1" applyFill="1" applyBorder="1">
      <alignment/>
      <protection/>
    </xf>
    <xf numFmtId="39" fontId="22" fillId="35" borderId="10" xfId="61" applyNumberFormat="1" applyFont="1" applyFill="1" applyBorder="1">
      <alignment/>
      <protection/>
    </xf>
    <xf numFmtId="10" fontId="22" fillId="35" borderId="10" xfId="61" applyNumberFormat="1" applyFont="1" applyFill="1" applyBorder="1">
      <alignment/>
      <protection/>
    </xf>
    <xf numFmtId="171" fontId="20" fillId="0" borderId="10" xfId="45" applyFont="1" applyFill="1" applyBorder="1" applyAlignment="1">
      <alignment/>
    </xf>
    <xf numFmtId="10" fontId="22" fillId="35" borderId="10" xfId="61" applyNumberFormat="1" applyFont="1" applyFill="1" applyBorder="1" applyAlignment="1">
      <alignment horizontal="right"/>
      <protection/>
    </xf>
    <xf numFmtId="4" fontId="23" fillId="0" borderId="10" xfId="62" applyNumberFormat="1" applyFont="1" applyFill="1" applyBorder="1">
      <alignment/>
    </xf>
    <xf numFmtId="187" fontId="23" fillId="0" borderId="10" xfId="42" applyNumberFormat="1" applyFont="1" applyFill="1" applyBorder="1" applyAlignment="1">
      <alignment/>
    </xf>
    <xf numFmtId="0" fontId="0" fillId="0" borderId="0" xfId="0" applyBorder="1" applyAlignment="1">
      <alignment/>
    </xf>
    <xf numFmtId="0" fontId="24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10" fontId="1" fillId="0" borderId="10" xfId="68" applyNumberFormat="1" applyFont="1" applyBorder="1" applyAlignment="1">
      <alignment/>
    </xf>
    <xf numFmtId="0" fontId="0" fillId="0" borderId="0" xfId="0" applyAlignment="1">
      <alignment vertical="top"/>
    </xf>
    <xf numFmtId="0" fontId="26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28" fillId="0" borderId="0" xfId="0" applyFont="1" applyAlignment="1">
      <alignment vertical="top"/>
    </xf>
    <xf numFmtId="17" fontId="0" fillId="0" borderId="0" xfId="0" applyNumberFormat="1" applyAlignment="1">
      <alignment/>
    </xf>
    <xf numFmtId="10" fontId="0" fillId="0" borderId="0" xfId="68" applyNumberFormat="1" applyFont="1" applyAlignment="1">
      <alignment/>
    </xf>
    <xf numFmtId="0" fontId="6" fillId="35" borderId="0" xfId="0" applyFont="1" applyFill="1" applyBorder="1" applyAlignment="1">
      <alignment horizontal="center" wrapText="1"/>
    </xf>
    <xf numFmtId="0" fontId="19" fillId="38" borderId="19" xfId="61" applyFont="1" applyFill="1" applyBorder="1" applyAlignment="1">
      <alignment horizontal="center" vertical="top" wrapText="1"/>
      <protection/>
    </xf>
    <xf numFmtId="0" fontId="19" fillId="38" borderId="20" xfId="61" applyFont="1" applyFill="1" applyBorder="1" applyAlignment="1">
      <alignment horizontal="center" vertical="top" wrapText="1"/>
      <protection/>
    </xf>
    <xf numFmtId="0" fontId="19" fillId="38" borderId="21" xfId="61" applyFont="1" applyFill="1" applyBorder="1" applyAlignment="1">
      <alignment horizontal="center" vertical="top" wrapText="1"/>
      <protection/>
    </xf>
    <xf numFmtId="0" fontId="19" fillId="37" borderId="22" xfId="61" applyFont="1" applyFill="1" applyBorder="1" applyAlignment="1">
      <alignment horizontal="center" vertical="top" wrapText="1"/>
      <protection/>
    </xf>
    <xf numFmtId="0" fontId="19" fillId="37" borderId="23" xfId="61" applyFont="1" applyFill="1" applyBorder="1" applyAlignment="1">
      <alignment horizontal="center" vertical="top" wrapText="1"/>
      <protection/>
    </xf>
    <xf numFmtId="188" fontId="19" fillId="37" borderId="22" xfId="45" applyNumberFormat="1" applyFont="1" applyFill="1" applyBorder="1" applyAlignment="1">
      <alignment horizontal="center" vertical="top" wrapText="1"/>
    </xf>
    <xf numFmtId="188" fontId="19" fillId="37" borderId="23" xfId="45" applyNumberFormat="1" applyFont="1" applyFill="1" applyBorder="1" applyAlignment="1">
      <alignment horizontal="center" vertical="top" wrapText="1"/>
    </xf>
    <xf numFmtId="10" fontId="19" fillId="37" borderId="22" xfId="70" applyNumberFormat="1" applyFont="1" applyFill="1" applyBorder="1" applyAlignment="1">
      <alignment horizontal="center" vertical="top" wrapText="1"/>
    </xf>
    <xf numFmtId="10" fontId="19" fillId="37" borderId="23" xfId="70" applyNumberFormat="1" applyFont="1" applyFill="1" applyBorder="1" applyAlignment="1">
      <alignment horizontal="center" vertical="top" wrapText="1"/>
    </xf>
    <xf numFmtId="0" fontId="17" fillId="0" borderId="0" xfId="61" applyFont="1" applyFill="1" applyBorder="1" applyAlignment="1">
      <alignment horizontal="center" vertical="top" wrapText="1"/>
      <protection/>
    </xf>
    <xf numFmtId="188" fontId="18" fillId="39" borderId="0" xfId="45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17" fillId="0" borderId="0" xfId="0" applyFont="1" applyAlignment="1">
      <alignment/>
    </xf>
    <xf numFmtId="187" fontId="17" fillId="0" borderId="0" xfId="42" applyNumberFormat="1" applyFont="1" applyAlignment="1">
      <alignment/>
    </xf>
    <xf numFmtId="0" fontId="17" fillId="0" borderId="0" xfId="0" applyFont="1" applyFill="1" applyBorder="1" applyAlignment="1">
      <alignment/>
    </xf>
    <xf numFmtId="0" fontId="18" fillId="39" borderId="24" xfId="0" applyFont="1" applyFill="1" applyBorder="1" applyAlignment="1">
      <alignment horizontal="center" vertical="top" wrapText="1"/>
    </xf>
    <xf numFmtId="0" fontId="18" fillId="39" borderId="25" xfId="0" applyFont="1" applyFill="1" applyBorder="1" applyAlignment="1">
      <alignment horizontal="center" vertical="top" wrapText="1"/>
    </xf>
    <xf numFmtId="0" fontId="18" fillId="39" borderId="26" xfId="0" applyFont="1" applyFill="1" applyBorder="1" applyAlignment="1">
      <alignment horizontal="center" vertical="top" wrapText="1"/>
    </xf>
    <xf numFmtId="0" fontId="17" fillId="40" borderId="0" xfId="0" applyFont="1" applyFill="1" applyBorder="1" applyAlignment="1">
      <alignment/>
    </xf>
    <xf numFmtId="0" fontId="18" fillId="39" borderId="24" xfId="0" applyFont="1" applyFill="1" applyBorder="1" applyAlignment="1">
      <alignment horizontal="center" vertical="center" wrapText="1"/>
    </xf>
    <xf numFmtId="0" fontId="18" fillId="39" borderId="25" xfId="0" applyFont="1" applyFill="1" applyBorder="1" applyAlignment="1">
      <alignment horizontal="center" vertical="center" wrapText="1"/>
    </xf>
    <xf numFmtId="0" fontId="18" fillId="39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8" fillId="39" borderId="27" xfId="0" applyFont="1" applyFill="1" applyBorder="1" applyAlignment="1">
      <alignment horizontal="center" vertical="top" wrapText="1"/>
    </xf>
    <xf numFmtId="188" fontId="18" fillId="39" borderId="0" xfId="42" applyNumberFormat="1" applyFont="1" applyFill="1" applyBorder="1" applyAlignment="1">
      <alignment horizontal="center" vertical="top" wrapText="1"/>
    </xf>
    <xf numFmtId="188" fontId="18" fillId="39" borderId="0" xfId="42" applyNumberFormat="1" applyFont="1" applyFill="1" applyBorder="1" applyAlignment="1">
      <alignment horizontal="center" vertical="top" wrapText="1"/>
    </xf>
    <xf numFmtId="39" fontId="18" fillId="39" borderId="0" xfId="42" applyNumberFormat="1" applyFont="1" applyFill="1" applyBorder="1" applyAlignment="1">
      <alignment horizontal="center" vertical="top" wrapText="1"/>
    </xf>
    <xf numFmtId="10" fontId="18" fillId="39" borderId="28" xfId="68" applyNumberFormat="1" applyFont="1" applyFill="1" applyBorder="1" applyAlignment="1">
      <alignment horizontal="center" vertical="top" wrapText="1"/>
    </xf>
    <xf numFmtId="0" fontId="12" fillId="41" borderId="14" xfId="0" applyFont="1" applyFill="1" applyBorder="1" applyAlignment="1">
      <alignment horizontal="right" wrapText="1"/>
    </xf>
    <xf numFmtId="0" fontId="13" fillId="41" borderId="14" xfId="0" applyNumberFormat="1" applyFont="1" applyFill="1" applyBorder="1" applyAlignment="1">
      <alignment wrapText="1"/>
    </xf>
    <xf numFmtId="2" fontId="12" fillId="41" borderId="14" xfId="0" applyNumberFormat="1" applyFont="1" applyFill="1" applyBorder="1" applyAlignment="1">
      <alignment horizontal="right"/>
    </xf>
    <xf numFmtId="4" fontId="12" fillId="41" borderId="13" xfId="0" applyNumberFormat="1" applyFont="1" applyFill="1" applyBorder="1" applyAlignment="1">
      <alignment horizontal="right" wrapText="1"/>
    </xf>
    <xf numFmtId="10" fontId="12" fillId="41" borderId="13" xfId="68" applyNumberFormat="1" applyFont="1" applyFill="1" applyBorder="1" applyAlignment="1">
      <alignment horizontal="right" wrapText="1"/>
    </xf>
    <xf numFmtId="0" fontId="17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39" fontId="17" fillId="0" borderId="10" xfId="0" applyNumberFormat="1" applyFont="1" applyBorder="1" applyAlignment="1">
      <alignment/>
    </xf>
    <xf numFmtId="10" fontId="17" fillId="0" borderId="10" xfId="0" applyNumberFormat="1" applyFont="1" applyBorder="1" applyAlignment="1">
      <alignment/>
    </xf>
    <xf numFmtId="171" fontId="17" fillId="0" borderId="10" xfId="42" applyFont="1" applyBorder="1" applyAlignment="1">
      <alignment/>
    </xf>
    <xf numFmtId="0" fontId="47" fillId="41" borderId="10" xfId="0" applyFont="1" applyFill="1" applyBorder="1" applyAlignment="1">
      <alignment/>
    </xf>
    <xf numFmtId="171" fontId="47" fillId="41" borderId="10" xfId="42" applyFont="1" applyFill="1" applyBorder="1" applyAlignment="1">
      <alignment/>
    </xf>
    <xf numFmtId="10" fontId="46" fillId="41" borderId="10" xfId="68" applyNumberFormat="1" applyFont="1" applyFill="1" applyBorder="1" applyAlignment="1">
      <alignment horizontal="right" wrapText="1"/>
    </xf>
    <xf numFmtId="186" fontId="46" fillId="41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/>
    </xf>
    <xf numFmtId="187" fontId="17" fillId="0" borderId="10" xfId="42" applyNumberFormat="1" applyFont="1" applyFill="1" applyBorder="1" applyAlignment="1">
      <alignment/>
    </xf>
    <xf numFmtId="10" fontId="17" fillId="0" borderId="10" xfId="68" applyNumberFormat="1" applyFont="1" applyFill="1" applyBorder="1" applyAlignment="1">
      <alignment horizontal="right" wrapText="1"/>
    </xf>
    <xf numFmtId="186" fontId="17" fillId="0" borderId="10" xfId="0" applyNumberFormat="1" applyFont="1" applyFill="1" applyBorder="1" applyAlignment="1">
      <alignment horizontal="right" wrapText="1"/>
    </xf>
    <xf numFmtId="187" fontId="47" fillId="41" borderId="10" xfId="42" applyNumberFormat="1" applyFont="1" applyFill="1" applyBorder="1" applyAlignment="1">
      <alignment/>
    </xf>
    <xf numFmtId="39" fontId="47" fillId="41" borderId="10" xfId="0" applyNumberFormat="1" applyFont="1" applyFill="1" applyBorder="1" applyAlignment="1">
      <alignment/>
    </xf>
    <xf numFmtId="39" fontId="17" fillId="0" borderId="10" xfId="0" applyNumberFormat="1" applyFont="1" applyFill="1" applyBorder="1" applyAlignment="1">
      <alignment/>
    </xf>
    <xf numFmtId="194" fontId="17" fillId="0" borderId="10" xfId="0" applyNumberFormat="1" applyFont="1" applyBorder="1" applyAlignment="1">
      <alignment/>
    </xf>
    <xf numFmtId="194" fontId="17" fillId="0" borderId="10" xfId="0" applyNumberFormat="1" applyFont="1" applyFill="1" applyBorder="1" applyAlignment="1">
      <alignment/>
    </xf>
    <xf numFmtId="195" fontId="47" fillId="41" borderId="10" xfId="0" applyNumberFormat="1" applyFont="1" applyFill="1" applyBorder="1" applyAlignment="1">
      <alignment/>
    </xf>
    <xf numFmtId="0" fontId="18" fillId="39" borderId="10" xfId="0" applyFont="1" applyFill="1" applyBorder="1" applyAlignment="1">
      <alignment/>
    </xf>
    <xf numFmtId="39" fontId="18" fillId="39" borderId="10" xfId="0" applyNumberFormat="1" applyFont="1" applyFill="1" applyBorder="1" applyAlignment="1">
      <alignment/>
    </xf>
    <xf numFmtId="186" fontId="74" fillId="40" borderId="1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/>
    </xf>
    <xf numFmtId="4" fontId="18" fillId="0" borderId="0" xfId="68" applyNumberFormat="1" applyFont="1" applyFill="1" applyBorder="1" applyAlignment="1">
      <alignment/>
    </xf>
    <xf numFmtId="10" fontId="18" fillId="0" borderId="0" xfId="68" applyNumberFormat="1" applyFont="1" applyFill="1" applyBorder="1" applyAlignment="1">
      <alignment/>
    </xf>
    <xf numFmtId="0" fontId="48" fillId="0" borderId="0" xfId="60" applyFont="1" applyFill="1" applyBorder="1">
      <alignment/>
      <protection/>
    </xf>
    <xf numFmtId="0" fontId="17" fillId="0" borderId="0" xfId="60" applyFont="1" applyFill="1" applyBorder="1">
      <alignment/>
      <protection/>
    </xf>
    <xf numFmtId="187" fontId="17" fillId="0" borderId="0" xfId="44" applyNumberFormat="1" applyFont="1" applyFill="1" applyBorder="1" applyAlignment="1">
      <alignment/>
    </xf>
    <xf numFmtId="43" fontId="17" fillId="0" borderId="0" xfId="60" applyNumberFormat="1" applyFont="1" applyFill="1" applyBorder="1">
      <alignment/>
      <protection/>
    </xf>
    <xf numFmtId="0" fontId="17" fillId="0" borderId="0" xfId="62" applyFont="1" applyFill="1" applyBorder="1" applyAlignment="1">
      <alignment wrapText="1"/>
    </xf>
    <xf numFmtId="191" fontId="75" fillId="0" borderId="0" xfId="60" applyNumberFormat="1" applyFont="1" applyFill="1" applyBorder="1" applyAlignment="1">
      <alignment horizontal="right" vertical="top"/>
      <protection/>
    </xf>
    <xf numFmtId="4" fontId="17" fillId="0" borderId="0" xfId="60" applyNumberFormat="1" applyFont="1" applyFill="1" applyBorder="1">
      <alignment/>
      <protection/>
    </xf>
    <xf numFmtId="0" fontId="17" fillId="0" borderId="0" xfId="62" applyFont="1" applyFill="1" applyBorder="1">
      <alignment/>
    </xf>
    <xf numFmtId="39" fontId="17" fillId="0" borderId="0" xfId="64" applyFont="1" applyFill="1" applyBorder="1">
      <alignment/>
      <protection/>
    </xf>
    <xf numFmtId="191" fontId="17" fillId="0" borderId="0" xfId="0" applyNumberFormat="1" applyFont="1" applyAlignment="1" applyProtection="1">
      <alignment/>
      <protection locked="0"/>
    </xf>
    <xf numFmtId="0" fontId="17" fillId="0" borderId="0" xfId="62" applyFont="1" applyFill="1" applyBorder="1" applyAlignment="1">
      <alignment/>
    </xf>
    <xf numFmtId="196" fontId="17" fillId="0" borderId="0" xfId="44" applyNumberFormat="1" applyFont="1" applyFill="1" applyBorder="1" applyAlignment="1">
      <alignment horizontal="right" vertical="top"/>
    </xf>
    <xf numFmtId="4" fontId="52" fillId="0" borderId="0" xfId="44" applyNumberFormat="1" applyFont="1" applyFill="1" applyBorder="1" applyAlignment="1">
      <alignment horizontal="right" vertical="top"/>
    </xf>
    <xf numFmtId="0" fontId="17" fillId="0" borderId="0" xfId="60" applyFont="1" applyFill="1" applyBorder="1" applyAlignment="1">
      <alignment horizontal="right"/>
      <protection/>
    </xf>
    <xf numFmtId="0" fontId="46" fillId="0" borderId="0" xfId="62" applyFont="1" applyFill="1" applyBorder="1" applyAlignment="1">
      <alignment horizontal="left" vertical="top" indent="3"/>
    </xf>
    <xf numFmtId="0" fontId="46" fillId="0" borderId="0" xfId="60" applyFont="1" applyFill="1" applyBorder="1" applyAlignment="1">
      <alignment horizontal="right" vertical="top"/>
      <protection/>
    </xf>
    <xf numFmtId="187" fontId="17" fillId="0" borderId="0" xfId="44" applyNumberFormat="1" applyFont="1" applyFill="1" applyBorder="1" applyAlignment="1">
      <alignment vertical="top"/>
    </xf>
    <xf numFmtId="39" fontId="17" fillId="0" borderId="0" xfId="64" applyFont="1" applyFill="1" applyBorder="1" applyAlignment="1">
      <alignment horizontal="left" vertical="top" indent="4"/>
      <protection/>
    </xf>
    <xf numFmtId="0" fontId="17" fillId="0" borderId="0" xfId="62" applyFont="1" applyFill="1" applyBorder="1" applyAlignment="1">
      <alignment horizontal="left" vertical="top" wrapText="1"/>
    </xf>
    <xf numFmtId="4" fontId="17" fillId="0" borderId="0" xfId="62" applyNumberFormat="1" applyFont="1" applyFill="1" applyBorder="1">
      <alignment/>
    </xf>
    <xf numFmtId="0" fontId="46" fillId="0" borderId="0" xfId="60" applyFont="1" applyFill="1" applyBorder="1">
      <alignment/>
      <protection/>
    </xf>
    <xf numFmtId="0" fontId="17" fillId="0" borderId="29" xfId="0" applyFont="1" applyBorder="1" applyAlignment="1">
      <alignment vertical="top"/>
    </xf>
    <xf numFmtId="0" fontId="17" fillId="0" borderId="30" xfId="0" applyFont="1" applyBorder="1" applyAlignment="1">
      <alignment horizontal="left" vertical="top" wrapText="1"/>
    </xf>
    <xf numFmtId="0" fontId="17" fillId="0" borderId="31" xfId="0" applyFont="1" applyBorder="1" applyAlignment="1">
      <alignment horizontal="left" vertical="top" wrapText="1"/>
    </xf>
    <xf numFmtId="4" fontId="17" fillId="0" borderId="0" xfId="0" applyNumberFormat="1" applyFont="1" applyAlignment="1">
      <alignment/>
    </xf>
    <xf numFmtId="14" fontId="53" fillId="0" borderId="0" xfId="0" applyNumberFormat="1" applyFont="1" applyFill="1" applyBorder="1" applyAlignment="1">
      <alignment/>
    </xf>
    <xf numFmtId="14" fontId="53" fillId="0" borderId="0" xfId="0" applyNumberFormat="1" applyFont="1" applyFill="1" applyBorder="1" applyAlignment="1">
      <alignment horizontal="center"/>
    </xf>
    <xf numFmtId="187" fontId="53" fillId="0" borderId="0" xfId="44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right"/>
    </xf>
    <xf numFmtId="10" fontId="17" fillId="0" borderId="28" xfId="69" applyNumberFormat="1" applyFont="1" applyFill="1" applyBorder="1" applyAlignment="1">
      <alignment horizontal="right"/>
    </xf>
    <xf numFmtId="188" fontId="18" fillId="39" borderId="0" xfId="44" applyNumberFormat="1" applyFont="1" applyFill="1" applyBorder="1" applyAlignment="1">
      <alignment horizontal="center" vertical="top" wrapText="1"/>
    </xf>
    <xf numFmtId="188" fontId="18" fillId="39" borderId="0" xfId="44" applyNumberFormat="1" applyFont="1" applyFill="1" applyBorder="1" applyAlignment="1">
      <alignment horizontal="center" vertical="top" wrapText="1"/>
    </xf>
    <xf numFmtId="39" fontId="18" fillId="39" borderId="0" xfId="44" applyNumberFormat="1" applyFont="1" applyFill="1" applyBorder="1" applyAlignment="1">
      <alignment horizontal="center" vertical="top" wrapText="1"/>
    </xf>
    <xf numFmtId="10" fontId="18" fillId="39" borderId="28" xfId="69" applyNumberFormat="1" applyFont="1" applyFill="1" applyBorder="1" applyAlignment="1">
      <alignment horizontal="center" vertical="top" wrapText="1"/>
    </xf>
    <xf numFmtId="187" fontId="17" fillId="0" borderId="10" xfId="44" applyNumberFormat="1" applyFont="1" applyFill="1" applyBorder="1" applyAlignment="1">
      <alignment/>
    </xf>
    <xf numFmtId="10" fontId="17" fillId="0" borderId="10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right" wrapText="1"/>
    </xf>
    <xf numFmtId="49" fontId="46" fillId="34" borderId="11" xfId="62" applyNumberFormat="1" applyFont="1" applyFill="1" applyBorder="1" applyAlignment="1" applyProtection="1">
      <alignment horizontal="left" wrapText="1"/>
      <protection/>
    </xf>
    <xf numFmtId="0" fontId="17" fillId="0" borderId="13" xfId="0" applyNumberFormat="1" applyFont="1" applyFill="1" applyBorder="1" applyAlignment="1">
      <alignment horizontal="left" wrapText="1"/>
    </xf>
    <xf numFmtId="4" fontId="17" fillId="0" borderId="13" xfId="0" applyNumberFormat="1" applyFont="1" applyFill="1" applyBorder="1" applyAlignment="1">
      <alignment horizontal="right" wrapText="1"/>
    </xf>
    <xf numFmtId="186" fontId="17" fillId="0" borderId="13" xfId="0" applyNumberFormat="1" applyFont="1" applyFill="1" applyBorder="1" applyAlignment="1">
      <alignment horizontal="right" wrapText="1"/>
    </xf>
    <xf numFmtId="0" fontId="17" fillId="0" borderId="13" xfId="0" applyFont="1" applyFill="1" applyBorder="1" applyAlignment="1">
      <alignment horizontal="right"/>
    </xf>
    <xf numFmtId="0" fontId="17" fillId="0" borderId="13" xfId="0" applyFont="1" applyFill="1" applyBorder="1" applyAlignment="1">
      <alignment horizontal="left"/>
    </xf>
    <xf numFmtId="0" fontId="17" fillId="0" borderId="13" xfId="0" applyNumberFormat="1" applyFont="1" applyFill="1" applyBorder="1" applyAlignment="1">
      <alignment horizontal="left"/>
    </xf>
    <xf numFmtId="4" fontId="17" fillId="0" borderId="13" xfId="0" applyNumberFormat="1" applyFont="1" applyFill="1" applyBorder="1" applyAlignment="1">
      <alignment horizontal="right"/>
    </xf>
    <xf numFmtId="186" fontId="17" fillId="0" borderId="13" xfId="0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left" wrapText="1"/>
    </xf>
    <xf numFmtId="0" fontId="17" fillId="41" borderId="14" xfId="0" applyFont="1" applyFill="1" applyBorder="1" applyAlignment="1">
      <alignment horizontal="right" wrapText="1"/>
    </xf>
    <xf numFmtId="0" fontId="46" fillId="41" borderId="14" xfId="0" applyNumberFormat="1" applyFont="1" applyFill="1" applyBorder="1" applyAlignment="1">
      <alignment wrapText="1"/>
    </xf>
    <xf numFmtId="2" fontId="17" fillId="41" borderId="14" xfId="0" applyNumberFormat="1" applyFont="1" applyFill="1" applyBorder="1" applyAlignment="1">
      <alignment horizontal="right"/>
    </xf>
    <xf numFmtId="4" fontId="17" fillId="41" borderId="13" xfId="0" applyNumberFormat="1" applyFont="1" applyFill="1" applyBorder="1" applyAlignment="1">
      <alignment horizontal="right" wrapText="1"/>
    </xf>
    <xf numFmtId="4" fontId="46" fillId="41" borderId="13" xfId="0" applyNumberFormat="1" applyFont="1" applyFill="1" applyBorder="1" applyAlignment="1">
      <alignment horizontal="right" wrapText="1"/>
    </xf>
    <xf numFmtId="10" fontId="46" fillId="41" borderId="13" xfId="69" applyNumberFormat="1" applyFont="1" applyFill="1" applyBorder="1" applyAlignment="1">
      <alignment horizontal="right" wrapText="1"/>
    </xf>
    <xf numFmtId="0" fontId="47" fillId="0" borderId="10" xfId="0" applyFont="1" applyFill="1" applyBorder="1" applyAlignment="1">
      <alignment/>
    </xf>
    <xf numFmtId="9" fontId="47" fillId="0" borderId="10" xfId="69" applyFont="1" applyFill="1" applyBorder="1" applyAlignment="1">
      <alignment/>
    </xf>
    <xf numFmtId="171" fontId="17" fillId="0" borderId="10" xfId="44" applyFont="1" applyFill="1" applyBorder="1" applyAlignment="1">
      <alignment/>
    </xf>
    <xf numFmtId="10" fontId="17" fillId="0" borderId="13" xfId="69" applyNumberFormat="1" applyFont="1" applyFill="1" applyBorder="1" applyAlignment="1">
      <alignment horizontal="right" wrapText="1"/>
    </xf>
    <xf numFmtId="10" fontId="17" fillId="0" borderId="32" xfId="0" applyNumberFormat="1" applyFont="1" applyFill="1" applyBorder="1" applyAlignment="1">
      <alignment/>
    </xf>
    <xf numFmtId="0" fontId="47" fillId="35" borderId="10" xfId="0" applyFont="1" applyFill="1" applyBorder="1" applyAlignment="1">
      <alignment/>
    </xf>
    <xf numFmtId="171" fontId="47" fillId="41" borderId="10" xfId="44" applyFont="1" applyFill="1" applyBorder="1" applyAlignment="1">
      <alignment/>
    </xf>
    <xf numFmtId="10" fontId="46" fillId="41" borderId="10" xfId="69" applyNumberFormat="1" applyFont="1" applyFill="1" applyBorder="1" applyAlignment="1">
      <alignment horizontal="right" wrapText="1"/>
    </xf>
    <xf numFmtId="194" fontId="47" fillId="41" borderId="10" xfId="0" applyNumberFormat="1" applyFont="1" applyFill="1" applyBorder="1" applyAlignment="1">
      <alignment/>
    </xf>
    <xf numFmtId="4" fontId="46" fillId="41" borderId="10" xfId="0" applyNumberFormat="1" applyFont="1" applyFill="1" applyBorder="1" applyAlignment="1">
      <alignment horizontal="right" wrapText="1"/>
    </xf>
    <xf numFmtId="0" fontId="17" fillId="0" borderId="27" xfId="0" applyFont="1" applyFill="1" applyBorder="1" applyAlignment="1">
      <alignment/>
    </xf>
    <xf numFmtId="39" fontId="18" fillId="0" borderId="0" xfId="0" applyNumberFormat="1" applyFont="1" applyFill="1" applyBorder="1" applyAlignment="1">
      <alignment/>
    </xf>
    <xf numFmtId="10" fontId="18" fillId="0" borderId="28" xfId="69" applyNumberFormat="1" applyFont="1" applyFill="1" applyBorder="1" applyAlignment="1">
      <alignment/>
    </xf>
    <xf numFmtId="4" fontId="46" fillId="0" borderId="0" xfId="62" applyNumberFormat="1" applyFont="1" applyFill="1" applyBorder="1">
      <alignment/>
    </xf>
    <xf numFmtId="187" fontId="46" fillId="0" borderId="0" xfId="44" applyNumberFormat="1" applyFont="1" applyFill="1" applyBorder="1" applyAlignment="1">
      <alignment/>
    </xf>
    <xf numFmtId="195" fontId="18" fillId="0" borderId="0" xfId="0" applyNumberFormat="1" applyFont="1" applyFill="1" applyBorder="1" applyAlignment="1">
      <alignment/>
    </xf>
    <xf numFmtId="39" fontId="76" fillId="0" borderId="0" xfId="0" applyNumberFormat="1" applyFont="1" applyFill="1" applyBorder="1" applyAlignment="1">
      <alignment/>
    </xf>
    <xf numFmtId="196" fontId="17" fillId="0" borderId="0" xfId="46" applyNumberFormat="1" applyFont="1" applyFill="1" applyBorder="1" applyAlignment="1">
      <alignment horizontal="right" vertical="top"/>
    </xf>
    <xf numFmtId="196" fontId="17" fillId="0" borderId="0" xfId="46" applyNumberFormat="1" applyFont="1" applyFill="1" applyBorder="1" applyAlignment="1">
      <alignment/>
    </xf>
    <xf numFmtId="0" fontId="17" fillId="0" borderId="0" xfId="60" applyFont="1" applyFill="1" applyBorder="1" applyAlignment="1">
      <alignment wrapText="1"/>
      <protection/>
    </xf>
    <xf numFmtId="0" fontId="17" fillId="0" borderId="28" xfId="0" applyFont="1" applyFill="1" applyBorder="1" applyAlignment="1">
      <alignment/>
    </xf>
    <xf numFmtId="4" fontId="17" fillId="0" borderId="0" xfId="44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vertical="top"/>
    </xf>
    <xf numFmtId="10" fontId="17" fillId="0" borderId="0" xfId="69" applyNumberFormat="1" applyFont="1" applyFill="1" applyBorder="1" applyAlignment="1">
      <alignment vertical="top"/>
    </xf>
    <xf numFmtId="0" fontId="17" fillId="40" borderId="0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10" fontId="17" fillId="0" borderId="0" xfId="69" applyNumberFormat="1" applyFont="1" applyBorder="1" applyAlignment="1">
      <alignment vertical="top"/>
    </xf>
    <xf numFmtId="0" fontId="17" fillId="0" borderId="27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28" xfId="0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left" vertical="top"/>
    </xf>
    <xf numFmtId="10" fontId="47" fillId="0" borderId="0" xfId="69" applyNumberFormat="1" applyFont="1" applyFill="1" applyBorder="1" applyAlignment="1">
      <alignment horizontal="left" vertical="top"/>
    </xf>
    <xf numFmtId="0" fontId="17" fillId="0" borderId="27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28" xfId="0" applyFont="1" applyFill="1" applyBorder="1" applyAlignment="1">
      <alignment horizontal="center" vertical="top"/>
    </xf>
    <xf numFmtId="10" fontId="17" fillId="0" borderId="0" xfId="0" applyNumberFormat="1" applyFont="1" applyBorder="1" applyAlignment="1">
      <alignment vertical="top"/>
    </xf>
    <xf numFmtId="171" fontId="18" fillId="0" borderId="0" xfId="44" applyFont="1" applyFill="1" applyBorder="1" applyAlignment="1">
      <alignment horizontal="center" vertical="top" wrapText="1"/>
    </xf>
    <xf numFmtId="10" fontId="17" fillId="0" borderId="0" xfId="0" applyNumberFormat="1" applyFont="1" applyFill="1" applyBorder="1" applyAlignment="1">
      <alignment vertical="top"/>
    </xf>
    <xf numFmtId="0" fontId="18" fillId="0" borderId="10" xfId="0" applyFont="1" applyFill="1" applyBorder="1" applyAlignment="1">
      <alignment horizontal="center" vertical="top" wrapText="1"/>
    </xf>
    <xf numFmtId="188" fontId="18" fillId="0" borderId="10" xfId="44" applyNumberFormat="1" applyFont="1" applyFill="1" applyBorder="1" applyAlignment="1">
      <alignment horizontal="center" vertical="top" wrapText="1"/>
    </xf>
    <xf numFmtId="39" fontId="45" fillId="0" borderId="10" xfId="44" applyNumberFormat="1" applyFont="1" applyFill="1" applyBorder="1" applyAlignment="1">
      <alignment horizontal="center" vertical="top" wrapText="1"/>
    </xf>
    <xf numFmtId="10" fontId="18" fillId="0" borderId="10" xfId="69" applyNumberFormat="1" applyFont="1" applyFill="1" applyBorder="1" applyAlignment="1">
      <alignment horizontal="center" vertical="top" wrapText="1"/>
    </xf>
    <xf numFmtId="39" fontId="17" fillId="0" borderId="13" xfId="0" applyNumberFormat="1" applyFont="1" applyFill="1" applyBorder="1" applyAlignment="1">
      <alignment horizontal="right" wrapText="1"/>
    </xf>
    <xf numFmtId="10" fontId="17" fillId="0" borderId="13" xfId="0" applyNumberFormat="1" applyFont="1" applyFill="1" applyBorder="1" applyAlignment="1">
      <alignment horizontal="right" wrapText="1"/>
    </xf>
    <xf numFmtId="10" fontId="17" fillId="41" borderId="13" xfId="69" applyNumberFormat="1" applyFont="1" applyFill="1" applyBorder="1" applyAlignment="1">
      <alignment horizontal="right" wrapText="1"/>
    </xf>
    <xf numFmtId="0" fontId="17" fillId="41" borderId="0" xfId="0" applyFont="1" applyFill="1" applyBorder="1" applyAlignment="1">
      <alignment vertical="top"/>
    </xf>
    <xf numFmtId="10" fontId="17" fillId="41" borderId="0" xfId="69" applyNumberFormat="1" applyFont="1" applyFill="1" applyBorder="1" applyAlignment="1">
      <alignment vertical="top"/>
    </xf>
    <xf numFmtId="0" fontId="17" fillId="0" borderId="10" xfId="0" applyFont="1" applyFill="1" applyBorder="1" applyAlignment="1">
      <alignment vertical="top"/>
    </xf>
    <xf numFmtId="0" fontId="47" fillId="0" borderId="10" xfId="0" applyFont="1" applyFill="1" applyBorder="1" applyAlignment="1">
      <alignment vertical="top"/>
    </xf>
    <xf numFmtId="39" fontId="47" fillId="0" borderId="10" xfId="0" applyNumberFormat="1" applyFont="1" applyFill="1" applyBorder="1" applyAlignment="1">
      <alignment vertical="top"/>
    </xf>
    <xf numFmtId="10" fontId="47" fillId="0" borderId="10" xfId="0" applyNumberFormat="1" applyFont="1" applyFill="1" applyBorder="1" applyAlignment="1">
      <alignment vertical="top"/>
    </xf>
    <xf numFmtId="39" fontId="17" fillId="0" borderId="10" xfId="0" applyNumberFormat="1" applyFont="1" applyFill="1" applyBorder="1" applyAlignment="1">
      <alignment vertical="top"/>
    </xf>
    <xf numFmtId="10" fontId="17" fillId="0" borderId="10" xfId="0" applyNumberFormat="1" applyFont="1" applyFill="1" applyBorder="1" applyAlignment="1">
      <alignment vertical="top"/>
    </xf>
    <xf numFmtId="0" fontId="17" fillId="41" borderId="10" xfId="0" applyFont="1" applyFill="1" applyBorder="1" applyAlignment="1">
      <alignment vertical="top"/>
    </xf>
    <xf numFmtId="0" fontId="47" fillId="41" borderId="10" xfId="0" applyFont="1" applyFill="1" applyBorder="1" applyAlignment="1">
      <alignment vertical="top"/>
    </xf>
    <xf numFmtId="171" fontId="47" fillId="41" borderId="10" xfId="44" applyFont="1" applyFill="1" applyBorder="1" applyAlignment="1">
      <alignment vertical="top"/>
    </xf>
    <xf numFmtId="187" fontId="17" fillId="0" borderId="10" xfId="44" applyNumberFormat="1" applyFont="1" applyFill="1" applyBorder="1" applyAlignment="1">
      <alignment vertical="top"/>
    </xf>
    <xf numFmtId="2" fontId="55" fillId="0" borderId="13" xfId="0" applyNumberFormat="1" applyFont="1" applyFill="1" applyBorder="1" applyAlignment="1">
      <alignment horizontal="right"/>
    </xf>
    <xf numFmtId="10" fontId="17" fillId="0" borderId="10" xfId="69" applyNumberFormat="1" applyFont="1" applyFill="1" applyBorder="1" applyAlignment="1">
      <alignment horizontal="right" wrapText="1"/>
    </xf>
    <xf numFmtId="194" fontId="17" fillId="0" borderId="10" xfId="0" applyNumberFormat="1" applyFon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47" fillId="35" borderId="10" xfId="0" applyFont="1" applyFill="1" applyBorder="1" applyAlignment="1">
      <alignment vertical="top"/>
    </xf>
    <xf numFmtId="43" fontId="47" fillId="35" borderId="10" xfId="0" applyNumberFormat="1" applyFont="1" applyFill="1" applyBorder="1" applyAlignment="1">
      <alignment vertical="top"/>
    </xf>
    <xf numFmtId="39" fontId="47" fillId="35" borderId="10" xfId="0" applyNumberFormat="1" applyFont="1" applyFill="1" applyBorder="1" applyAlignment="1">
      <alignment vertical="top"/>
    </xf>
    <xf numFmtId="10" fontId="46" fillId="42" borderId="10" xfId="69" applyNumberFormat="1" applyFont="1" applyFill="1" applyBorder="1" applyAlignment="1">
      <alignment horizontal="right" wrapText="1"/>
    </xf>
    <xf numFmtId="186" fontId="46" fillId="42" borderId="10" xfId="0" applyNumberFormat="1" applyFont="1" applyFill="1" applyBorder="1" applyAlignment="1">
      <alignment horizontal="right" wrapText="1"/>
    </xf>
    <xf numFmtId="0" fontId="18" fillId="39" borderId="10" xfId="0" applyFont="1" applyFill="1" applyBorder="1" applyAlignment="1">
      <alignment vertical="top"/>
    </xf>
    <xf numFmtId="0" fontId="17" fillId="0" borderId="27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10" fontId="18" fillId="0" borderId="28" xfId="69" applyNumberFormat="1" applyFont="1" applyFill="1" applyBorder="1" applyAlignment="1">
      <alignment vertical="top"/>
    </xf>
    <xf numFmtId="39" fontId="18" fillId="0" borderId="0" xfId="0" applyNumberFormat="1" applyFont="1" applyFill="1" applyBorder="1" applyAlignment="1">
      <alignment vertical="top"/>
    </xf>
    <xf numFmtId="0" fontId="17" fillId="0" borderId="0" xfId="62" applyFont="1" applyFill="1" applyBorder="1" applyAlignment="1">
      <alignment vertical="top" wrapText="1"/>
    </xf>
    <xf numFmtId="0" fontId="17" fillId="0" borderId="28" xfId="0" applyFont="1" applyFill="1" applyBorder="1" applyAlignment="1">
      <alignment vertical="top"/>
    </xf>
    <xf numFmtId="4" fontId="17" fillId="0" borderId="0" xfId="0" applyNumberFormat="1" applyFont="1" applyFill="1" applyBorder="1" applyAlignment="1">
      <alignment vertical="top"/>
    </xf>
    <xf numFmtId="187" fontId="17" fillId="0" borderId="0" xfId="44" applyNumberFormat="1" applyFont="1" applyBorder="1" applyAlignment="1">
      <alignment vertical="top"/>
    </xf>
    <xf numFmtId="4" fontId="17" fillId="40" borderId="0" xfId="0" applyNumberFormat="1" applyFont="1" applyFill="1" applyBorder="1" applyAlignment="1">
      <alignment vertical="top"/>
    </xf>
    <xf numFmtId="0" fontId="18" fillId="39" borderId="27" xfId="0" applyFont="1" applyFill="1" applyBorder="1" applyAlignment="1">
      <alignment horizontal="center" vertical="center" wrapText="1"/>
    </xf>
    <xf numFmtId="0" fontId="18" fillId="39" borderId="0" xfId="0" applyFont="1" applyFill="1" applyBorder="1" applyAlignment="1">
      <alignment horizontal="center" vertical="center" wrapText="1"/>
    </xf>
    <xf numFmtId="0" fontId="18" fillId="39" borderId="28" xfId="0" applyFont="1" applyFill="1" applyBorder="1" applyAlignment="1">
      <alignment horizontal="center" vertical="center" wrapText="1"/>
    </xf>
    <xf numFmtId="39" fontId="17" fillId="0" borderId="10" xfId="0" applyNumberFormat="1" applyFont="1" applyBorder="1" applyAlignment="1">
      <alignment vertical="top"/>
    </xf>
    <xf numFmtId="10" fontId="17" fillId="0" borderId="10" xfId="0" applyNumberFormat="1" applyFont="1" applyBorder="1" applyAlignment="1">
      <alignment vertical="top"/>
    </xf>
    <xf numFmtId="39" fontId="47" fillId="41" borderId="10" xfId="0" applyNumberFormat="1" applyFont="1" applyFill="1" applyBorder="1" applyAlignment="1">
      <alignment vertical="top"/>
    </xf>
    <xf numFmtId="0" fontId="46" fillId="0" borderId="10" xfId="0" applyFont="1" applyFill="1" applyBorder="1" applyAlignment="1">
      <alignment vertical="top"/>
    </xf>
    <xf numFmtId="187" fontId="47" fillId="41" borderId="10" xfId="44" applyNumberFormat="1" applyFont="1" applyFill="1" applyBorder="1" applyAlignment="1">
      <alignment vertical="top"/>
    </xf>
    <xf numFmtId="39" fontId="18" fillId="39" borderId="10" xfId="0" applyNumberFormat="1" applyFont="1" applyFill="1" applyBorder="1" applyAlignment="1">
      <alignment vertical="top"/>
    </xf>
    <xf numFmtId="187" fontId="76" fillId="0" borderId="0" xfId="44" applyNumberFormat="1" applyFont="1" applyAlignment="1">
      <alignment/>
    </xf>
    <xf numFmtId="39" fontId="76" fillId="0" borderId="0" xfId="0" applyNumberFormat="1" applyFont="1" applyFill="1" applyBorder="1" applyAlignment="1">
      <alignment vertical="top"/>
    </xf>
    <xf numFmtId="187" fontId="75" fillId="0" borderId="0" xfId="44" applyNumberFormat="1" applyFont="1" applyAlignment="1">
      <alignment/>
    </xf>
    <xf numFmtId="0" fontId="17" fillId="0" borderId="0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4" fontId="17" fillId="0" borderId="0" xfId="0" applyNumberFormat="1" applyFont="1" applyBorder="1" applyAlignment="1">
      <alignment vertical="top"/>
    </xf>
    <xf numFmtId="4" fontId="0" fillId="40" borderId="0" xfId="0" applyNumberFormat="1" applyFill="1" applyAlignment="1">
      <alignment/>
    </xf>
    <xf numFmtId="4" fontId="0" fillId="0" borderId="0" xfId="0" applyNumberFormat="1" applyAlignment="1">
      <alignment/>
    </xf>
    <xf numFmtId="39" fontId="47" fillId="0" borderId="10" xfId="0" applyNumberFormat="1" applyFont="1" applyFill="1" applyBorder="1" applyAlignment="1">
      <alignment/>
    </xf>
    <xf numFmtId="10" fontId="47" fillId="0" borderId="10" xfId="0" applyNumberFormat="1" applyFont="1" applyFill="1" applyBorder="1" applyAlignment="1">
      <alignment/>
    </xf>
    <xf numFmtId="0" fontId="17" fillId="41" borderId="10" xfId="0" applyFont="1" applyFill="1" applyBorder="1" applyAlignment="1">
      <alignment/>
    </xf>
    <xf numFmtId="171" fontId="47" fillId="0" borderId="10" xfId="44" applyFont="1" applyFill="1" applyBorder="1" applyAlignment="1">
      <alignment/>
    </xf>
    <xf numFmtId="10" fontId="47" fillId="0" borderId="10" xfId="44" applyNumberFormat="1" applyFont="1" applyFill="1" applyBorder="1" applyAlignment="1">
      <alignment/>
    </xf>
    <xf numFmtId="43" fontId="47" fillId="41" borderId="10" xfId="0" applyNumberFormat="1" applyFont="1" applyFill="1" applyBorder="1" applyAlignment="1">
      <alignment/>
    </xf>
    <xf numFmtId="0" fontId="18" fillId="39" borderId="33" xfId="0" applyFont="1" applyFill="1" applyBorder="1" applyAlignment="1">
      <alignment/>
    </xf>
    <xf numFmtId="39" fontId="18" fillId="39" borderId="33" xfId="0" applyNumberFormat="1" applyFont="1" applyFill="1" applyBorder="1" applyAlignment="1">
      <alignment/>
    </xf>
    <xf numFmtId="186" fontId="74" fillId="40" borderId="33" xfId="0" applyNumberFormat="1" applyFont="1" applyFill="1" applyBorder="1" applyAlignment="1">
      <alignment horizontal="right" wrapText="1"/>
    </xf>
    <xf numFmtId="10" fontId="18" fillId="0" borderId="0" xfId="69" applyNumberFormat="1" applyFont="1" applyFill="1" applyBorder="1" applyAlignment="1">
      <alignment/>
    </xf>
    <xf numFmtId="0" fontId="17" fillId="0" borderId="34" xfId="60" applyFont="1" applyFill="1" applyBorder="1">
      <alignment/>
      <protection/>
    </xf>
    <xf numFmtId="191" fontId="17" fillId="0" borderId="0" xfId="60" applyNumberFormat="1" applyFont="1" applyFill="1" applyBorder="1" applyAlignment="1">
      <alignment horizontal="right" vertical="top"/>
      <protection/>
    </xf>
    <xf numFmtId="197" fontId="75" fillId="0" borderId="0" xfId="63" applyNumberFormat="1" applyFont="1" applyFill="1" applyBorder="1">
      <alignment/>
      <protection/>
    </xf>
    <xf numFmtId="0" fontId="46" fillId="0" borderId="34" xfId="60" applyFont="1" applyFill="1" applyBorder="1" applyAlignment="1">
      <alignment horizontal="right" vertical="top"/>
      <protection/>
    </xf>
    <xf numFmtId="196" fontId="17" fillId="0" borderId="34" xfId="44" applyNumberFormat="1" applyFont="1" applyFill="1" applyBorder="1" applyAlignment="1">
      <alignment horizontal="right" vertical="top"/>
    </xf>
    <xf numFmtId="4" fontId="0" fillId="0" borderId="0" xfId="0" applyNumberFormat="1" applyFill="1" applyAlignment="1">
      <alignment/>
    </xf>
    <xf numFmtId="0" fontId="17" fillId="0" borderId="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25" fillId="0" borderId="25" xfId="0" applyFont="1" applyBorder="1" applyAlignment="1">
      <alignment horizontal="left" vertical="top"/>
    </xf>
    <xf numFmtId="0" fontId="24" fillId="0" borderId="35" xfId="0" applyFont="1" applyBorder="1" applyAlignment="1">
      <alignment horizontal="center" vertical="top" wrapText="1"/>
    </xf>
    <xf numFmtId="0" fontId="24" fillId="0" borderId="36" xfId="0" applyFont="1" applyBorder="1" applyAlignment="1">
      <alignment horizontal="center"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38" xfId="0" applyFont="1" applyBorder="1" applyAlignment="1">
      <alignment horizontal="center" vertical="top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_Unaudited Half Yrly - MSIM Copy" xfId="64"/>
    <cellStyle name="Normal_XDO_METADATA" xfId="65"/>
    <cellStyle name="Note" xfId="66"/>
    <cellStyle name="Output" xfId="67"/>
    <cellStyle name="Percent" xfId="68"/>
    <cellStyle name="Percent 2" xfId="69"/>
    <cellStyle name="Percent 2 2" xfId="70"/>
    <cellStyle name="Title" xfId="71"/>
    <cellStyle name="Total" xfId="72"/>
    <cellStyle name="Warning Text" xfId="73"/>
  </cellStyles>
  <dxfs count="2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3533775</xdr:colOff>
      <xdr:row>0</xdr:row>
      <xdr:rowOff>0</xdr:rowOff>
    </xdr:from>
    <xdr:to>
      <xdr:col>4</xdr:col>
      <xdr:colOff>209550</xdr:colOff>
      <xdr:row>2</xdr:row>
      <xdr:rowOff>180975</xdr:rowOff>
    </xdr:to>
    <xdr:pic>
      <xdr:nvPicPr>
        <xdr:cNvPr id="1" name="Picture 1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3800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3762375</xdr:colOff>
      <xdr:row>0</xdr:row>
      <xdr:rowOff>9525</xdr:rowOff>
    </xdr:from>
    <xdr:to>
      <xdr:col>3</xdr:col>
      <xdr:colOff>1095375</xdr:colOff>
      <xdr:row>2</xdr:row>
      <xdr:rowOff>180975</xdr:rowOff>
    </xdr:to>
    <xdr:pic>
      <xdr:nvPicPr>
        <xdr:cNvPr id="1" name="Picture 2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9525"/>
          <a:ext cx="3838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3457575</xdr:colOff>
      <xdr:row>0</xdr:row>
      <xdr:rowOff>0</xdr:rowOff>
    </xdr:from>
    <xdr:to>
      <xdr:col>3</xdr:col>
      <xdr:colOff>742950</xdr:colOff>
      <xdr:row>2</xdr:row>
      <xdr:rowOff>171450</xdr:rowOff>
    </xdr:to>
    <xdr:pic>
      <xdr:nvPicPr>
        <xdr:cNvPr id="1" name="Picture 1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0"/>
          <a:ext cx="3810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0</xdr:rowOff>
    </xdr:from>
    <xdr:to>
      <xdr:col>4</xdr:col>
      <xdr:colOff>190500</xdr:colOff>
      <xdr:row>2</xdr:row>
      <xdr:rowOff>171450</xdr:rowOff>
    </xdr:to>
    <xdr:pic>
      <xdr:nvPicPr>
        <xdr:cNvPr id="1" name="Picture 1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0"/>
          <a:ext cx="381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3571875</xdr:colOff>
      <xdr:row>0</xdr:row>
      <xdr:rowOff>0</xdr:rowOff>
    </xdr:from>
    <xdr:to>
      <xdr:col>4</xdr:col>
      <xdr:colOff>371475</xdr:colOff>
      <xdr:row>3</xdr:row>
      <xdr:rowOff>9525</xdr:rowOff>
    </xdr:to>
    <xdr:pic>
      <xdr:nvPicPr>
        <xdr:cNvPr id="1" name="Picture 2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0"/>
          <a:ext cx="3810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2457450</xdr:colOff>
      <xdr:row>0</xdr:row>
      <xdr:rowOff>38100</xdr:rowOff>
    </xdr:from>
    <xdr:to>
      <xdr:col>5</xdr:col>
      <xdr:colOff>0</xdr:colOff>
      <xdr:row>3</xdr:row>
      <xdr:rowOff>123825</xdr:rowOff>
    </xdr:to>
    <xdr:pic>
      <xdr:nvPicPr>
        <xdr:cNvPr id="1" name="Picture 3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8100"/>
          <a:ext cx="4019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2457450</xdr:colOff>
      <xdr:row>0</xdr:row>
      <xdr:rowOff>38100</xdr:rowOff>
    </xdr:from>
    <xdr:to>
      <xdr:col>5</xdr:col>
      <xdr:colOff>0</xdr:colOff>
      <xdr:row>3</xdr:row>
      <xdr:rowOff>123825</xdr:rowOff>
    </xdr:to>
    <xdr:pic>
      <xdr:nvPicPr>
        <xdr:cNvPr id="1" name="Picture 3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38100"/>
          <a:ext cx="4486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7.57421875" style="100" customWidth="1"/>
    <col min="2" max="2" width="64.8515625" style="100" customWidth="1"/>
    <col min="3" max="3" width="25.7109375" style="100" customWidth="1"/>
    <col min="4" max="4" width="16.28125" style="100" customWidth="1"/>
    <col min="5" max="5" width="20.00390625" style="100" bestFit="1" customWidth="1"/>
    <col min="6" max="6" width="17.8515625" style="100" customWidth="1"/>
    <col min="7" max="8" width="14.7109375" style="100" customWidth="1"/>
  </cols>
  <sheetData>
    <row r="1" ht="15.75">
      <c r="E1" s="101"/>
    </row>
    <row r="2" ht="15" customHeight="1">
      <c r="E2" s="101"/>
    </row>
    <row r="3" ht="15.75">
      <c r="E3" s="101"/>
    </row>
    <row r="4" ht="26.25" customHeight="1">
      <c r="E4" s="101"/>
    </row>
    <row r="5" spans="1:5" ht="15.75">
      <c r="A5" s="102" t="s">
        <v>141</v>
      </c>
      <c r="E5" s="101"/>
    </row>
    <row r="6" spans="1:8" ht="15.75">
      <c r="A6" s="103" t="s">
        <v>142</v>
      </c>
      <c r="B6" s="104"/>
      <c r="C6" s="104"/>
      <c r="D6" s="104"/>
      <c r="E6" s="104"/>
      <c r="F6" s="104"/>
      <c r="G6" s="105"/>
      <c r="H6" s="106"/>
    </row>
    <row r="7" spans="1:8" ht="15.75">
      <c r="A7" s="107" t="s">
        <v>143</v>
      </c>
      <c r="B7" s="108"/>
      <c r="C7" s="108"/>
      <c r="D7" s="108"/>
      <c r="E7" s="108"/>
      <c r="F7" s="108"/>
      <c r="G7" s="109"/>
      <c r="H7" s="106"/>
    </row>
    <row r="8" spans="1:8" ht="15.75">
      <c r="A8" s="110" t="s">
        <v>144</v>
      </c>
      <c r="B8" s="111"/>
      <c r="C8" s="111"/>
      <c r="D8" s="111"/>
      <c r="E8" s="111"/>
      <c r="F8" s="111"/>
      <c r="G8" s="112"/>
      <c r="H8" s="102"/>
    </row>
    <row r="9" spans="1:8" ht="15.75">
      <c r="A9" s="113"/>
      <c r="B9" s="114"/>
      <c r="C9" s="114"/>
      <c r="D9" s="114"/>
      <c r="E9" s="114"/>
      <c r="F9" s="114"/>
      <c r="G9" s="115"/>
      <c r="H9" s="115"/>
    </row>
    <row r="10" spans="1:8" ht="15.75">
      <c r="A10" s="116" t="s">
        <v>1</v>
      </c>
      <c r="B10" s="117" t="s">
        <v>103</v>
      </c>
      <c r="C10" s="117" t="s">
        <v>145</v>
      </c>
      <c r="D10" s="118" t="s">
        <v>4</v>
      </c>
      <c r="E10" s="117" t="s">
        <v>5</v>
      </c>
      <c r="F10" s="119" t="s">
        <v>104</v>
      </c>
      <c r="G10" s="120" t="s">
        <v>105</v>
      </c>
      <c r="H10" s="120" t="s">
        <v>8</v>
      </c>
    </row>
    <row r="11" spans="1:8" ht="15.75">
      <c r="A11" s="116"/>
      <c r="B11" s="117"/>
      <c r="C11" s="117"/>
      <c r="D11" s="118"/>
      <c r="E11" s="117"/>
      <c r="F11" s="119" t="s">
        <v>146</v>
      </c>
      <c r="G11" s="120"/>
      <c r="H11" s="120"/>
    </row>
    <row r="12" spans="1:8" ht="15">
      <c r="A12" s="19"/>
      <c r="B12" s="20" t="s">
        <v>9</v>
      </c>
      <c r="C12" s="21"/>
      <c r="D12" s="21"/>
      <c r="E12" s="22"/>
      <c r="F12" s="22"/>
      <c r="G12" s="23"/>
      <c r="H12" s="22"/>
    </row>
    <row r="13" spans="1:8" ht="15">
      <c r="A13" s="19">
        <v>1</v>
      </c>
      <c r="B13" s="24" t="s">
        <v>131</v>
      </c>
      <c r="C13" s="21" t="s">
        <v>135</v>
      </c>
      <c r="D13" s="21" t="s">
        <v>132</v>
      </c>
      <c r="E13" s="22">
        <v>1250</v>
      </c>
      <c r="F13" s="22">
        <v>12789.1908317</v>
      </c>
      <c r="G13" s="32">
        <v>22.04</v>
      </c>
      <c r="H13" s="32" t="s">
        <v>147</v>
      </c>
    </row>
    <row r="14" spans="1:8" ht="15">
      <c r="A14" s="19">
        <v>2</v>
      </c>
      <c r="B14" s="24" t="s">
        <v>10</v>
      </c>
      <c r="C14" s="21" t="s">
        <v>134</v>
      </c>
      <c r="D14" s="21" t="s">
        <v>11</v>
      </c>
      <c r="E14" s="22">
        <v>490</v>
      </c>
      <c r="F14" s="22">
        <v>4900</v>
      </c>
      <c r="G14" s="32">
        <v>8.45</v>
      </c>
      <c r="H14" s="32" t="s">
        <v>12</v>
      </c>
    </row>
    <row r="15" spans="1:8" ht="15">
      <c r="A15" s="19">
        <v>3</v>
      </c>
      <c r="B15" s="24" t="s">
        <v>10</v>
      </c>
      <c r="C15" s="21" t="s">
        <v>134</v>
      </c>
      <c r="D15" s="21" t="s">
        <v>16</v>
      </c>
      <c r="E15" s="22">
        <v>250</v>
      </c>
      <c r="F15" s="22">
        <v>2500</v>
      </c>
      <c r="G15" s="32">
        <v>4.31</v>
      </c>
      <c r="H15" s="32" t="s">
        <v>12</v>
      </c>
    </row>
    <row r="16" spans="1:8" ht="15">
      <c r="A16" s="19">
        <v>4</v>
      </c>
      <c r="B16" s="24" t="s">
        <v>13</v>
      </c>
      <c r="C16" s="21" t="s">
        <v>14</v>
      </c>
      <c r="D16" s="21" t="s">
        <v>15</v>
      </c>
      <c r="E16" s="22">
        <v>480</v>
      </c>
      <c r="F16" s="22">
        <v>2200</v>
      </c>
      <c r="G16" s="32">
        <v>3.79</v>
      </c>
      <c r="H16" s="32" t="s">
        <v>128</v>
      </c>
    </row>
    <row r="17" spans="1:8" ht="15">
      <c r="A17" s="19">
        <v>5</v>
      </c>
      <c r="B17" s="24" t="s">
        <v>136</v>
      </c>
      <c r="C17" s="21" t="s">
        <v>137</v>
      </c>
      <c r="D17" s="21" t="s">
        <v>133</v>
      </c>
      <c r="E17" s="22">
        <v>100</v>
      </c>
      <c r="F17" s="22">
        <v>1015.5801367</v>
      </c>
      <c r="G17" s="32">
        <v>1.75</v>
      </c>
      <c r="H17" s="32" t="s">
        <v>148</v>
      </c>
    </row>
    <row r="18" spans="1:8" ht="15">
      <c r="A18" s="19">
        <v>6</v>
      </c>
      <c r="B18" s="24" t="s">
        <v>17</v>
      </c>
      <c r="C18" s="21" t="s">
        <v>18</v>
      </c>
      <c r="D18" s="21" t="s">
        <v>19</v>
      </c>
      <c r="E18" s="22">
        <v>40</v>
      </c>
      <c r="F18" s="22">
        <v>120</v>
      </c>
      <c r="G18" s="32">
        <v>0.21</v>
      </c>
      <c r="H18" s="32" t="s">
        <v>20</v>
      </c>
    </row>
    <row r="19" spans="1:8" ht="15">
      <c r="A19" s="19"/>
      <c r="B19" s="24"/>
      <c r="C19" s="21"/>
      <c r="D19" s="21"/>
      <c r="E19" s="22"/>
      <c r="F19" s="22"/>
      <c r="G19" s="25"/>
      <c r="H19" s="22"/>
    </row>
    <row r="20" spans="1:8" ht="15">
      <c r="A20" s="19"/>
      <c r="B20" s="20" t="s">
        <v>21</v>
      </c>
      <c r="C20" s="24"/>
      <c r="D20" s="24"/>
      <c r="E20" s="24"/>
      <c r="F20" s="24"/>
      <c r="G20" s="24"/>
      <c r="H20" s="19"/>
    </row>
    <row r="21" spans="1:8" ht="15">
      <c r="A21" s="19">
        <v>7</v>
      </c>
      <c r="B21" s="24" t="s">
        <v>24</v>
      </c>
      <c r="C21" s="21" t="s">
        <v>25</v>
      </c>
      <c r="D21" s="21" t="s">
        <v>26</v>
      </c>
      <c r="E21" s="22">
        <v>750</v>
      </c>
      <c r="F21" s="22">
        <v>7500</v>
      </c>
      <c r="G21" s="32">
        <v>12.93</v>
      </c>
      <c r="H21" s="32" t="s">
        <v>129</v>
      </c>
    </row>
    <row r="22" spans="1:8" ht="15">
      <c r="A22" s="19">
        <v>8</v>
      </c>
      <c r="B22" s="24" t="s">
        <v>22</v>
      </c>
      <c r="C22" s="21" t="s">
        <v>30</v>
      </c>
      <c r="D22" s="21" t="s">
        <v>23</v>
      </c>
      <c r="E22" s="22">
        <v>750</v>
      </c>
      <c r="F22" s="22">
        <v>7500</v>
      </c>
      <c r="G22" s="32">
        <v>12.92</v>
      </c>
      <c r="H22" s="32" t="s">
        <v>138</v>
      </c>
    </row>
    <row r="23" spans="1:8" ht="15">
      <c r="A23" s="19">
        <v>9</v>
      </c>
      <c r="B23" s="24" t="s">
        <v>27</v>
      </c>
      <c r="C23" s="21" t="s">
        <v>134</v>
      </c>
      <c r="D23" s="21" t="s">
        <v>28</v>
      </c>
      <c r="E23" s="22">
        <v>500</v>
      </c>
      <c r="F23" s="22">
        <v>5000</v>
      </c>
      <c r="G23" s="32">
        <v>8.62</v>
      </c>
      <c r="H23" s="32" t="s">
        <v>139</v>
      </c>
    </row>
    <row r="24" spans="1:8" ht="15">
      <c r="A24" s="19">
        <v>10</v>
      </c>
      <c r="B24" s="24" t="s">
        <v>29</v>
      </c>
      <c r="C24" s="21" t="s">
        <v>149</v>
      </c>
      <c r="D24" s="21" t="s">
        <v>31</v>
      </c>
      <c r="E24" s="22">
        <v>500</v>
      </c>
      <c r="F24" s="22">
        <v>5000</v>
      </c>
      <c r="G24" s="32">
        <v>8.62</v>
      </c>
      <c r="H24" s="32" t="s">
        <v>140</v>
      </c>
    </row>
    <row r="25" spans="1:8" ht="15">
      <c r="A25" s="19">
        <f>A24+1</f>
        <v>11</v>
      </c>
      <c r="B25" s="24" t="s">
        <v>32</v>
      </c>
      <c r="C25" s="21" t="s">
        <v>33</v>
      </c>
      <c r="D25" s="21" t="s">
        <v>34</v>
      </c>
      <c r="E25" s="22">
        <v>350</v>
      </c>
      <c r="F25" s="22">
        <v>3500</v>
      </c>
      <c r="G25" s="32">
        <v>6.03</v>
      </c>
      <c r="H25" s="32" t="s">
        <v>35</v>
      </c>
    </row>
    <row r="26" spans="1:8" ht="15">
      <c r="A26" s="19">
        <v>12</v>
      </c>
      <c r="B26" s="24" t="s">
        <v>37</v>
      </c>
      <c r="C26" s="21" t="s">
        <v>18</v>
      </c>
      <c r="D26" s="21" t="s">
        <v>38</v>
      </c>
      <c r="E26" s="22">
        <v>80</v>
      </c>
      <c r="F26" s="22">
        <v>800</v>
      </c>
      <c r="G26" s="32">
        <v>1.38</v>
      </c>
      <c r="H26" s="32" t="s">
        <v>39</v>
      </c>
    </row>
    <row r="27" spans="1:8" ht="15">
      <c r="A27" s="19">
        <f>A26+1</f>
        <v>13</v>
      </c>
      <c r="B27" s="24" t="s">
        <v>17</v>
      </c>
      <c r="C27" s="21" t="s">
        <v>18</v>
      </c>
      <c r="D27" s="21" t="s">
        <v>40</v>
      </c>
      <c r="E27" s="22">
        <v>40</v>
      </c>
      <c r="F27" s="22">
        <v>120</v>
      </c>
      <c r="G27" s="32">
        <v>0.21</v>
      </c>
      <c r="H27" s="32" t="s">
        <v>20</v>
      </c>
    </row>
    <row r="28" spans="1:8" ht="32.25" customHeight="1">
      <c r="A28" s="19"/>
      <c r="B28" s="24"/>
      <c r="C28" s="21"/>
      <c r="D28" s="21"/>
      <c r="E28" s="22"/>
      <c r="F28" s="22"/>
      <c r="G28" s="32"/>
      <c r="H28" s="22"/>
    </row>
    <row r="29" spans="1:8" ht="15">
      <c r="A29" s="121"/>
      <c r="B29" s="122" t="s">
        <v>44</v>
      </c>
      <c r="C29" s="123"/>
      <c r="D29" s="123"/>
      <c r="E29" s="124"/>
      <c r="F29" s="124">
        <f>SUM(F13:F27)</f>
        <v>52944.7709684</v>
      </c>
      <c r="G29" s="125">
        <v>0.9125999999999999</v>
      </c>
      <c r="H29" s="124"/>
    </row>
    <row r="30" spans="1:8" ht="15.75">
      <c r="A30" s="126"/>
      <c r="B30" s="127" t="s">
        <v>150</v>
      </c>
      <c r="C30" s="126"/>
      <c r="D30" s="126"/>
      <c r="E30" s="126"/>
      <c r="F30" s="128"/>
      <c r="G30" s="129"/>
      <c r="H30" s="129"/>
    </row>
    <row r="31" spans="1:8" ht="15.75">
      <c r="A31" s="126"/>
      <c r="B31" s="126" t="s">
        <v>151</v>
      </c>
      <c r="C31" s="130"/>
      <c r="D31" s="130"/>
      <c r="E31" s="130"/>
      <c r="F31" s="22">
        <v>5027.0097156</v>
      </c>
      <c r="G31" s="32">
        <v>8.66</v>
      </c>
      <c r="H31" s="51">
        <v>0.06761406505562575</v>
      </c>
    </row>
    <row r="32" spans="1:8" ht="28.5" customHeight="1">
      <c r="A32" s="126"/>
      <c r="B32" s="131" t="s">
        <v>44</v>
      </c>
      <c r="C32" s="131"/>
      <c r="D32" s="131"/>
      <c r="E32" s="131"/>
      <c r="F32" s="132">
        <f>SUM(F31:F31)</f>
        <v>5027.0097156</v>
      </c>
      <c r="G32" s="133">
        <f>F32/F41</f>
        <v>0.08664839893045712</v>
      </c>
      <c r="H32" s="134"/>
    </row>
    <row r="33" spans="1:8" ht="15.75">
      <c r="A33" s="126"/>
      <c r="B33" s="126"/>
      <c r="C33" s="126"/>
      <c r="D33" s="126"/>
      <c r="E33" s="126"/>
      <c r="F33" s="128"/>
      <c r="G33" s="129"/>
      <c r="H33" s="129"/>
    </row>
    <row r="34" spans="1:8" ht="15.75">
      <c r="A34" s="135"/>
      <c r="B34" s="127" t="s">
        <v>152</v>
      </c>
      <c r="C34" s="135"/>
      <c r="D34" s="135"/>
      <c r="E34" s="136"/>
      <c r="F34" s="128">
        <v>27.5340694</v>
      </c>
      <c r="G34" s="137">
        <f>F34/F41</f>
        <v>0.00047459288215545776</v>
      </c>
      <c r="H34" s="138"/>
    </row>
    <row r="35" spans="1:8" ht="15.75">
      <c r="A35" s="126"/>
      <c r="B35" s="131" t="s">
        <v>44</v>
      </c>
      <c r="C35" s="131"/>
      <c r="D35" s="131"/>
      <c r="E35" s="139"/>
      <c r="F35" s="140">
        <f>F34</f>
        <v>27.5340694</v>
      </c>
      <c r="G35" s="133">
        <f>F35/F41</f>
        <v>0.00047459288215545776</v>
      </c>
      <c r="H35" s="134"/>
    </row>
    <row r="36" spans="1:8" ht="15.75">
      <c r="A36" s="126"/>
      <c r="B36" s="126"/>
      <c r="C36" s="126"/>
      <c r="D36" s="126"/>
      <c r="E36" s="126"/>
      <c r="F36" s="128"/>
      <c r="G36" s="129"/>
      <c r="H36" s="129"/>
    </row>
    <row r="37" spans="1:8" ht="15.75">
      <c r="A37" s="126"/>
      <c r="B37" s="127" t="s">
        <v>127</v>
      </c>
      <c r="C37" s="126"/>
      <c r="D37" s="126"/>
      <c r="E37" s="126"/>
      <c r="F37" s="141"/>
      <c r="G37" s="129"/>
      <c r="H37" s="129"/>
    </row>
    <row r="38" spans="1:8" ht="15.75">
      <c r="A38" s="135">
        <v>1</v>
      </c>
      <c r="B38" s="126" t="s">
        <v>47</v>
      </c>
      <c r="C38" s="126"/>
      <c r="D38" s="126"/>
      <c r="E38" s="142"/>
      <c r="F38" s="141">
        <v>-85.5167230999964</v>
      </c>
      <c r="G38" s="137">
        <f>F38/F41</f>
        <v>-0.0014740148831221258</v>
      </c>
      <c r="H38" s="138"/>
    </row>
    <row r="39" spans="1:8" ht="15.75">
      <c r="A39" s="135">
        <v>2</v>
      </c>
      <c r="B39" s="135" t="s">
        <v>46</v>
      </c>
      <c r="C39" s="135"/>
      <c r="D39" s="135"/>
      <c r="E39" s="143"/>
      <c r="F39" s="141">
        <v>102.38896969999999</v>
      </c>
      <c r="G39" s="137">
        <f>F39/F41</f>
        <v>0.0017648345228203294</v>
      </c>
      <c r="H39" s="138"/>
    </row>
    <row r="40" spans="1:8" ht="15.75">
      <c r="A40" s="126"/>
      <c r="B40" s="131" t="s">
        <v>44</v>
      </c>
      <c r="C40" s="131"/>
      <c r="D40" s="131"/>
      <c r="E40" s="144"/>
      <c r="F40" s="140">
        <f>F41-F35-F32-F29</f>
        <v>16.872246600003564</v>
      </c>
      <c r="G40" s="133">
        <f>F40/F41</f>
        <v>0.00029081963969820293</v>
      </c>
      <c r="H40" s="134"/>
    </row>
    <row r="41" spans="1:8" ht="15.75">
      <c r="A41" s="126"/>
      <c r="B41" s="145" t="s">
        <v>48</v>
      </c>
      <c r="C41" s="145"/>
      <c r="D41" s="145"/>
      <c r="E41" s="145"/>
      <c r="F41" s="146">
        <v>58016.187</v>
      </c>
      <c r="G41" s="147" t="s">
        <v>49</v>
      </c>
      <c r="H41" s="147"/>
    </row>
    <row r="42" spans="1:8" ht="15.75">
      <c r="A42" s="102"/>
      <c r="B42" s="148"/>
      <c r="C42" s="148"/>
      <c r="D42" s="148"/>
      <c r="E42" s="148"/>
      <c r="F42" s="149">
        <v>58043.721069399995</v>
      </c>
      <c r="G42" s="150"/>
      <c r="H42" s="150"/>
    </row>
    <row r="43" spans="1:8" ht="15.75">
      <c r="A43" s="102"/>
      <c r="B43" s="151" t="s">
        <v>153</v>
      </c>
      <c r="C43" s="152"/>
      <c r="D43" s="153"/>
      <c r="E43" s="153"/>
      <c r="F43" s="154"/>
      <c r="G43" s="154"/>
      <c r="H43" s="154"/>
    </row>
    <row r="44" spans="1:8" ht="78.75">
      <c r="A44" s="102"/>
      <c r="B44" s="155" t="s">
        <v>154</v>
      </c>
      <c r="C44" s="156" t="s">
        <v>155</v>
      </c>
      <c r="D44" s="153"/>
      <c r="E44" s="153"/>
      <c r="F44" s="157"/>
      <c r="G44" s="154"/>
      <c r="H44" s="154"/>
    </row>
    <row r="45" spans="1:8" ht="15.75">
      <c r="A45" s="102"/>
      <c r="B45" s="158" t="s">
        <v>156</v>
      </c>
      <c r="C45" s="152"/>
      <c r="D45" s="153"/>
      <c r="E45" s="153"/>
      <c r="F45" s="157"/>
      <c r="G45" s="154"/>
      <c r="H45" s="154"/>
    </row>
    <row r="46" spans="1:8" ht="15.75">
      <c r="A46" s="102"/>
      <c r="B46" s="159" t="s">
        <v>157</v>
      </c>
      <c r="C46" s="160">
        <v>1802120.5346</v>
      </c>
      <c r="D46" s="153"/>
      <c r="E46" s="153"/>
      <c r="F46" s="157"/>
      <c r="G46" s="154"/>
      <c r="H46" s="154"/>
    </row>
    <row r="47" spans="1:8" ht="15.75">
      <c r="A47" s="102"/>
      <c r="B47" s="159" t="s">
        <v>158</v>
      </c>
      <c r="C47" s="160">
        <v>1802120.5345</v>
      </c>
      <c r="D47" s="153"/>
      <c r="E47" s="153"/>
      <c r="F47" s="152"/>
      <c r="G47" s="154"/>
      <c r="H47" s="154"/>
    </row>
    <row r="48" spans="1:8" ht="15.75">
      <c r="A48" s="102"/>
      <c r="B48" s="158" t="s">
        <v>159</v>
      </c>
      <c r="C48" s="152"/>
      <c r="D48" s="153"/>
      <c r="E48" s="153"/>
      <c r="F48" s="152"/>
      <c r="G48" s="154"/>
      <c r="H48" s="154"/>
    </row>
    <row r="49" spans="1:8" ht="15.75">
      <c r="A49" s="102"/>
      <c r="B49" s="159" t="s">
        <v>157</v>
      </c>
      <c r="C49" s="160">
        <v>2102569.0144</v>
      </c>
      <c r="D49" s="153"/>
      <c r="E49" s="153"/>
      <c r="F49" s="152"/>
      <c r="G49" s="154"/>
      <c r="H49" s="154"/>
    </row>
    <row r="50" spans="1:8" ht="15.75">
      <c r="A50" s="102"/>
      <c r="B50" s="159" t="s">
        <v>158</v>
      </c>
      <c r="C50" s="160">
        <v>2102569.0153</v>
      </c>
      <c r="D50" s="153"/>
      <c r="E50" s="153"/>
      <c r="F50" s="152"/>
      <c r="G50" s="154"/>
      <c r="H50" s="154"/>
    </row>
    <row r="51" spans="1:8" ht="15.75">
      <c r="A51" s="102"/>
      <c r="B51" s="161" t="s">
        <v>160</v>
      </c>
      <c r="C51" s="162" t="s">
        <v>161</v>
      </c>
      <c r="D51" s="153"/>
      <c r="E51" s="153"/>
      <c r="F51" s="152"/>
      <c r="G51" s="154"/>
      <c r="H51" s="154"/>
    </row>
    <row r="52" spans="1:8" ht="15.75">
      <c r="A52" s="102"/>
      <c r="B52" s="161" t="s">
        <v>162</v>
      </c>
      <c r="C52" s="162" t="s">
        <v>161</v>
      </c>
      <c r="D52" s="153"/>
      <c r="E52" s="153"/>
      <c r="F52" s="152"/>
      <c r="G52" s="154"/>
      <c r="H52" s="154"/>
    </row>
    <row r="53" spans="1:8" ht="15.75">
      <c r="A53" s="102"/>
      <c r="B53" s="155" t="s">
        <v>163</v>
      </c>
      <c r="C53" s="162" t="s">
        <v>161</v>
      </c>
      <c r="D53" s="153"/>
      <c r="E53" s="153"/>
      <c r="F53" s="152"/>
      <c r="G53" s="154"/>
      <c r="H53" s="154"/>
    </row>
    <row r="54" spans="1:8" ht="15.75">
      <c r="A54" s="102"/>
      <c r="B54" s="161" t="s">
        <v>164</v>
      </c>
      <c r="C54" s="162" t="s">
        <v>161</v>
      </c>
      <c r="D54" s="153"/>
      <c r="E54" s="153"/>
      <c r="F54" s="152"/>
      <c r="G54" s="154"/>
      <c r="H54" s="154"/>
    </row>
    <row r="55" spans="1:8" ht="15.75">
      <c r="A55" s="102"/>
      <c r="B55" s="161" t="s">
        <v>165</v>
      </c>
      <c r="C55" s="163" t="s">
        <v>166</v>
      </c>
      <c r="D55" s="153"/>
      <c r="E55" s="153"/>
      <c r="F55" s="157"/>
      <c r="G55" s="154"/>
      <c r="H55" s="154"/>
    </row>
    <row r="56" spans="1:8" ht="15.75">
      <c r="A56" s="102"/>
      <c r="B56" s="158" t="s">
        <v>167</v>
      </c>
      <c r="C56" s="164" t="s">
        <v>161</v>
      </c>
      <c r="D56" s="153"/>
      <c r="E56" s="153"/>
      <c r="F56" s="152"/>
      <c r="G56" s="154"/>
      <c r="H56" s="154"/>
    </row>
    <row r="57" spans="1:8" ht="15.75">
      <c r="A57" s="102"/>
      <c r="B57" s="165" t="s">
        <v>168</v>
      </c>
      <c r="C57" s="166" t="s">
        <v>169</v>
      </c>
      <c r="D57" s="167"/>
      <c r="E57" s="167"/>
      <c r="F57" s="166" t="s">
        <v>127</v>
      </c>
      <c r="G57" s="154"/>
      <c r="H57" s="154"/>
    </row>
    <row r="58" spans="1:8" ht="15.75">
      <c r="A58" s="102"/>
      <c r="B58" s="168" t="s">
        <v>170</v>
      </c>
      <c r="C58" s="162" t="s">
        <v>161</v>
      </c>
      <c r="D58" s="167"/>
      <c r="E58" s="167"/>
      <c r="F58" s="162" t="s">
        <v>161</v>
      </c>
      <c r="G58" s="154"/>
      <c r="H58" s="154"/>
    </row>
    <row r="59" spans="1:8" ht="15.75">
      <c r="A59" s="102"/>
      <c r="B59" s="169" t="s">
        <v>171</v>
      </c>
      <c r="C59" s="169"/>
      <c r="D59" s="169"/>
      <c r="E59" s="169"/>
      <c r="F59" s="169"/>
      <c r="G59" s="169"/>
      <c r="H59" s="150"/>
    </row>
    <row r="60" spans="1:8" ht="15.75">
      <c r="A60" s="102"/>
      <c r="B60" s="169"/>
      <c r="C60" s="169"/>
      <c r="D60" s="169"/>
      <c r="E60" s="169"/>
      <c r="F60" s="169"/>
      <c r="G60" s="169"/>
      <c r="H60" s="150"/>
    </row>
    <row r="61" spans="1:8" ht="15.75">
      <c r="A61" s="102"/>
      <c r="B61" s="170" t="s">
        <v>172</v>
      </c>
      <c r="C61" s="152"/>
      <c r="D61" s="153"/>
      <c r="E61" s="153"/>
      <c r="F61" s="152"/>
      <c r="G61" s="152"/>
      <c r="H61" s="150"/>
    </row>
    <row r="62" spans="1:8" ht="15.75">
      <c r="A62" s="102"/>
      <c r="B62" s="148"/>
      <c r="C62" s="148"/>
      <c r="D62" s="148"/>
      <c r="E62" s="148"/>
      <c r="F62" s="149"/>
      <c r="G62" s="150"/>
      <c r="H62" s="150"/>
    </row>
    <row r="63" spans="1:8" ht="15.75">
      <c r="A63" s="102"/>
      <c r="B63" s="148"/>
      <c r="C63" s="148"/>
      <c r="D63" s="148"/>
      <c r="E63" s="148"/>
      <c r="F63" s="149"/>
      <c r="G63" s="150"/>
      <c r="H63" s="150"/>
    </row>
    <row r="64" spans="1:8" ht="15.75">
      <c r="A64" s="102"/>
      <c r="B64" s="171" t="s">
        <v>173</v>
      </c>
      <c r="C64" s="148"/>
      <c r="D64" s="148"/>
      <c r="E64" s="148"/>
      <c r="F64" s="149"/>
      <c r="G64" s="150"/>
      <c r="H64" s="150"/>
    </row>
    <row r="65" spans="1:8" ht="15.75">
      <c r="A65" s="102"/>
      <c r="B65" s="148"/>
      <c r="C65" s="148"/>
      <c r="D65" s="148"/>
      <c r="E65" s="148"/>
      <c r="F65" s="149"/>
      <c r="G65" s="150"/>
      <c r="H65" s="150"/>
    </row>
    <row r="66" spans="1:8" ht="15.75">
      <c r="A66" s="172" t="s">
        <v>90</v>
      </c>
      <c r="B66" s="173" t="s">
        <v>91</v>
      </c>
      <c r="C66" s="173"/>
      <c r="D66" s="173"/>
      <c r="E66" s="173"/>
      <c r="F66" s="173"/>
      <c r="G66" s="174"/>
      <c r="H66" s="150"/>
    </row>
    <row r="68" spans="5:6" ht="15.75">
      <c r="E68" s="100">
        <v>4496672066.53</v>
      </c>
      <c r="F68" s="175">
        <v>44966.720665299996</v>
      </c>
    </row>
    <row r="69" ht="15.75">
      <c r="F69" s="175">
        <v>4308.154755900003</v>
      </c>
    </row>
  </sheetData>
  <sheetProtection/>
  <mergeCells count="11">
    <mergeCell ref="E10:E11"/>
    <mergeCell ref="G10:G11"/>
    <mergeCell ref="H10:H11"/>
    <mergeCell ref="B59:G60"/>
    <mergeCell ref="B66:G66"/>
    <mergeCell ref="A6:G6"/>
    <mergeCell ref="A7:G7"/>
    <mergeCell ref="A8:G8"/>
    <mergeCell ref="A10:A11"/>
    <mergeCell ref="B10:B11"/>
    <mergeCell ref="C10:C11"/>
  </mergeCells>
  <conditionalFormatting sqref="C29:D29">
    <cfRule type="cellIs" priority="3" dxfId="22" operator="lessThan" stopIfTrue="1">
      <formula>0</formula>
    </cfRule>
  </conditionalFormatting>
  <conditionalFormatting sqref="C49">
    <cfRule type="cellIs" priority="5" dxfId="5" operator="equal" stopIfTrue="1">
      <formula>"TOTAL"</formula>
    </cfRule>
  </conditionalFormatting>
  <conditionalFormatting sqref="C50">
    <cfRule type="cellIs" priority="4" dxfId="5" operator="equal" stopIfTrue="1">
      <formula>"TOTAL"</formula>
    </cfRule>
  </conditionalFormatting>
  <conditionalFormatting sqref="C47">
    <cfRule type="cellIs" priority="1" dxfId="5" operator="equal" stopIfTrue="1">
      <formula>"TOTAL"</formula>
    </cfRule>
  </conditionalFormatting>
  <conditionalFormatting sqref="C46">
    <cfRule type="cellIs" priority="2" dxfId="5" operator="equal" stopIfTrue="1">
      <formula>"TOTAL"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F55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10.57421875" style="0" customWidth="1"/>
    <col min="2" max="2" width="52.7109375" style="0" customWidth="1"/>
    <col min="3" max="3" width="17.140625" style="0" customWidth="1"/>
    <col min="4" max="4" width="13.8515625" style="0" customWidth="1"/>
    <col min="5" max="5" width="20.421875" style="0" customWidth="1"/>
    <col min="6" max="6" width="21.00390625" style="0" customWidth="1"/>
    <col min="7" max="7" width="11.00390625" style="0" customWidth="1"/>
  </cols>
  <sheetData>
    <row r="5" spans="1:6" ht="15.75" customHeight="1">
      <c r="A5" s="96" t="s">
        <v>102</v>
      </c>
      <c r="B5" s="96"/>
      <c r="C5" s="96"/>
      <c r="D5" s="96"/>
      <c r="E5" s="96"/>
      <c r="F5" s="96"/>
    </row>
    <row r="6" spans="1:6" ht="15.75" customHeight="1">
      <c r="A6" s="57"/>
      <c r="B6" s="57"/>
      <c r="C6" s="57"/>
      <c r="D6" s="57"/>
      <c r="E6" s="57"/>
      <c r="F6" s="57"/>
    </row>
    <row r="7" spans="1:6" ht="15.75" customHeight="1">
      <c r="A7" s="97" t="s">
        <v>209</v>
      </c>
      <c r="B7" s="97"/>
      <c r="C7" s="97"/>
      <c r="D7" s="97"/>
      <c r="E7" s="97"/>
      <c r="F7" s="97"/>
    </row>
    <row r="8" spans="1:6" ht="15.75" customHeight="1">
      <c r="A8" s="58"/>
      <c r="B8" s="58"/>
      <c r="C8" s="58"/>
      <c r="D8" s="58"/>
      <c r="E8" s="58"/>
      <c r="F8" s="58"/>
    </row>
    <row r="9" spans="1:6" ht="15" customHeight="1">
      <c r="A9" s="87" t="s">
        <v>94</v>
      </c>
      <c r="B9" s="88"/>
      <c r="C9" s="88"/>
      <c r="D9" s="88"/>
      <c r="E9" s="88"/>
      <c r="F9" s="89"/>
    </row>
    <row r="10" spans="1:6" ht="15">
      <c r="A10" s="90" t="s">
        <v>1</v>
      </c>
      <c r="B10" s="92" t="s">
        <v>103</v>
      </c>
      <c r="C10" s="92" t="s">
        <v>4</v>
      </c>
      <c r="D10" s="92" t="s">
        <v>5</v>
      </c>
      <c r="E10" s="59" t="s">
        <v>104</v>
      </c>
      <c r="F10" s="94" t="s">
        <v>105</v>
      </c>
    </row>
    <row r="11" spans="1:6" ht="15">
      <c r="A11" s="91"/>
      <c r="B11" s="93"/>
      <c r="C11" s="93"/>
      <c r="D11" s="93"/>
      <c r="E11" s="59" t="s">
        <v>106</v>
      </c>
      <c r="F11" s="95"/>
    </row>
    <row r="12" spans="1:6" ht="15">
      <c r="A12" s="60"/>
      <c r="B12" s="60" t="s">
        <v>107</v>
      </c>
      <c r="C12" s="60"/>
      <c r="D12" s="61"/>
      <c r="E12" s="62"/>
      <c r="F12" s="63"/>
    </row>
    <row r="13" spans="1:6" ht="15">
      <c r="A13" s="64">
        <v>1</v>
      </c>
      <c r="B13" s="65" t="s">
        <v>50</v>
      </c>
      <c r="C13" s="65" t="s">
        <v>52</v>
      </c>
      <c r="D13" s="65">
        <v>1460</v>
      </c>
      <c r="E13" s="66">
        <v>7287.4790948</v>
      </c>
      <c r="F13" s="67">
        <v>0.3870550319148017</v>
      </c>
    </row>
    <row r="14" spans="1:6" ht="15">
      <c r="A14" s="64">
        <v>2</v>
      </c>
      <c r="B14" s="65" t="s">
        <v>54</v>
      </c>
      <c r="C14" s="65" t="s">
        <v>56</v>
      </c>
      <c r="D14" s="65">
        <v>1300</v>
      </c>
      <c r="E14" s="66">
        <v>6445.8468689</v>
      </c>
      <c r="F14" s="67">
        <v>0.3423539790790281</v>
      </c>
    </row>
    <row r="15" spans="1:6" ht="15">
      <c r="A15" s="68"/>
      <c r="B15" s="69" t="s">
        <v>44</v>
      </c>
      <c r="C15" s="69"/>
      <c r="D15" s="69"/>
      <c r="E15" s="70">
        <v>13733.326</v>
      </c>
      <c r="F15" s="71">
        <v>0.7294</v>
      </c>
    </row>
    <row r="16" spans="1:6" ht="15">
      <c r="A16" s="60"/>
      <c r="B16" s="60" t="s">
        <v>108</v>
      </c>
      <c r="C16" s="72"/>
      <c r="D16" s="61"/>
      <c r="E16" s="62">
        <v>5094.692002499999</v>
      </c>
      <c r="F16" s="63">
        <v>0.2706</v>
      </c>
    </row>
    <row r="17" spans="1:6" ht="15">
      <c r="A17" s="68"/>
      <c r="B17" s="69" t="s">
        <v>44</v>
      </c>
      <c r="C17" s="69"/>
      <c r="D17" s="69"/>
      <c r="E17" s="70">
        <v>18828.0179662</v>
      </c>
      <c r="F17" s="73">
        <v>1</v>
      </c>
    </row>
    <row r="18" spans="1:6" ht="15">
      <c r="A18" s="60"/>
      <c r="B18" s="74" t="s">
        <v>109</v>
      </c>
      <c r="C18" s="60"/>
      <c r="D18" s="61"/>
      <c r="E18" s="60"/>
      <c r="F18" s="75">
        <v>506250000</v>
      </c>
    </row>
    <row r="19" spans="1:6" ht="15">
      <c r="A19" s="76"/>
      <c r="B19" s="76"/>
      <c r="C19" s="76"/>
      <c r="D19" s="76"/>
      <c r="E19" s="76"/>
      <c r="F19" s="76"/>
    </row>
    <row r="20" spans="1:6" ht="15" customHeight="1">
      <c r="A20" s="87" t="s">
        <v>95</v>
      </c>
      <c r="B20" s="88"/>
      <c r="C20" s="88"/>
      <c r="D20" s="88"/>
      <c r="E20" s="88"/>
      <c r="F20" s="89"/>
    </row>
    <row r="21" spans="1:6" ht="15">
      <c r="A21" s="90" t="s">
        <v>1</v>
      </c>
      <c r="B21" s="92" t="s">
        <v>103</v>
      </c>
      <c r="C21" s="92" t="s">
        <v>4</v>
      </c>
      <c r="D21" s="92" t="s">
        <v>5</v>
      </c>
      <c r="E21" s="59" t="s">
        <v>104</v>
      </c>
      <c r="F21" s="94" t="s">
        <v>105</v>
      </c>
    </row>
    <row r="22" spans="1:6" ht="15">
      <c r="A22" s="91"/>
      <c r="B22" s="93"/>
      <c r="C22" s="93"/>
      <c r="D22" s="93"/>
      <c r="E22" s="59" t="s">
        <v>106</v>
      </c>
      <c r="F22" s="95"/>
    </row>
    <row r="23" spans="1:6" ht="15">
      <c r="A23" s="60"/>
      <c r="B23" s="60" t="s">
        <v>110</v>
      </c>
      <c r="C23" s="60"/>
      <c r="D23" s="61"/>
      <c r="E23" s="62"/>
      <c r="F23" s="63"/>
    </row>
    <row r="24" spans="1:6" ht="15">
      <c r="A24" s="64">
        <v>1</v>
      </c>
      <c r="B24" s="65" t="s">
        <v>32</v>
      </c>
      <c r="C24" s="65" t="s">
        <v>58</v>
      </c>
      <c r="D24" s="65">
        <v>500</v>
      </c>
      <c r="E24" s="66">
        <v>5000</v>
      </c>
      <c r="F24" s="67">
        <v>0.1576656506434524</v>
      </c>
    </row>
    <row r="25" spans="1:6" ht="15">
      <c r="A25" s="64">
        <v>2</v>
      </c>
      <c r="B25" s="65" t="s">
        <v>17</v>
      </c>
      <c r="C25" s="65" t="s">
        <v>59</v>
      </c>
      <c r="D25" s="65">
        <v>400</v>
      </c>
      <c r="E25" s="66">
        <v>4000</v>
      </c>
      <c r="F25" s="67">
        <v>0.12613252051476193</v>
      </c>
    </row>
    <row r="26" spans="1:6" ht="15">
      <c r="A26" s="64">
        <v>3</v>
      </c>
      <c r="B26" s="65" t="s">
        <v>41</v>
      </c>
      <c r="C26" s="65" t="s">
        <v>60</v>
      </c>
      <c r="D26" s="65">
        <v>360</v>
      </c>
      <c r="E26" s="66">
        <v>3600</v>
      </c>
      <c r="F26" s="67">
        <v>0.11351926846328574</v>
      </c>
    </row>
    <row r="27" spans="1:6" ht="15">
      <c r="A27" s="64">
        <v>4</v>
      </c>
      <c r="B27" s="65" t="s">
        <v>13</v>
      </c>
      <c r="C27" s="65" t="s">
        <v>63</v>
      </c>
      <c r="D27" s="65">
        <v>210</v>
      </c>
      <c r="E27" s="66">
        <v>2100</v>
      </c>
      <c r="F27" s="67">
        <v>0.06621957327025</v>
      </c>
    </row>
    <row r="28" spans="1:6" ht="15">
      <c r="A28" s="64">
        <v>5</v>
      </c>
      <c r="B28" s="65" t="s">
        <v>210</v>
      </c>
      <c r="C28" s="65" t="s">
        <v>61</v>
      </c>
      <c r="D28" s="65">
        <v>240</v>
      </c>
      <c r="E28" s="66">
        <v>1800</v>
      </c>
      <c r="F28" s="67">
        <v>0.05675963423164287</v>
      </c>
    </row>
    <row r="29" spans="1:6" ht="15">
      <c r="A29" s="60"/>
      <c r="B29" s="60" t="s">
        <v>111</v>
      </c>
      <c r="C29" s="60"/>
      <c r="D29" s="61"/>
      <c r="E29" s="62"/>
      <c r="F29" s="63"/>
    </row>
    <row r="30" spans="1:6" ht="15">
      <c r="A30" s="64">
        <v>6</v>
      </c>
      <c r="B30" s="65" t="s">
        <v>37</v>
      </c>
      <c r="C30" s="65" t="s">
        <v>64</v>
      </c>
      <c r="D30" s="65">
        <v>407</v>
      </c>
      <c r="E30" s="66">
        <v>4070</v>
      </c>
      <c r="F30" s="67">
        <f>E30/E35</f>
        <v>0.12833983962377024</v>
      </c>
    </row>
    <row r="31" spans="1:6" ht="15">
      <c r="A31" s="64">
        <f>A30+1</f>
        <v>7</v>
      </c>
      <c r="B31" s="65" t="s">
        <v>210</v>
      </c>
      <c r="C31" s="65" t="s">
        <v>65</v>
      </c>
      <c r="D31" s="65">
        <v>240</v>
      </c>
      <c r="E31" s="66">
        <v>2416.504918</v>
      </c>
      <c r="F31" s="67">
        <v>0.07619996403591452</v>
      </c>
    </row>
    <row r="32" spans="1:6" ht="15">
      <c r="A32" s="64">
        <f>A31+1</f>
        <v>8</v>
      </c>
      <c r="B32" s="65" t="s">
        <v>13</v>
      </c>
      <c r="C32" s="65" t="s">
        <v>66</v>
      </c>
      <c r="D32" s="65">
        <v>60</v>
      </c>
      <c r="E32" s="66">
        <v>600</v>
      </c>
      <c r="F32" s="67">
        <v>0.018919878077214288</v>
      </c>
    </row>
    <row r="33" spans="1:6" ht="15">
      <c r="A33" s="68"/>
      <c r="B33" s="69" t="s">
        <v>44</v>
      </c>
      <c r="C33" s="69"/>
      <c r="D33" s="69"/>
      <c r="E33" s="70">
        <f>SUM(E24:E32)</f>
        <v>23586.504918</v>
      </c>
      <c r="F33" s="71">
        <f>SUM(F24:F32)</f>
        <v>0.7437563288602921</v>
      </c>
    </row>
    <row r="34" spans="1:6" ht="15">
      <c r="A34" s="60"/>
      <c r="B34" s="60" t="s">
        <v>108</v>
      </c>
      <c r="C34" s="72"/>
      <c r="D34" s="61"/>
      <c r="E34" s="62">
        <v>8126.173015300003</v>
      </c>
      <c r="F34" s="63">
        <v>0.2562</v>
      </c>
    </row>
    <row r="35" spans="1:6" ht="15">
      <c r="A35" s="68"/>
      <c r="B35" s="69" t="s">
        <v>44</v>
      </c>
      <c r="C35" s="69"/>
      <c r="D35" s="69"/>
      <c r="E35" s="70">
        <v>31712.6779333</v>
      </c>
      <c r="F35" s="73">
        <v>1</v>
      </c>
    </row>
    <row r="36" spans="1:6" ht="15">
      <c r="A36" s="60"/>
      <c r="B36" s="74" t="s">
        <v>112</v>
      </c>
      <c r="C36" s="60"/>
      <c r="D36" s="61"/>
      <c r="E36" s="60"/>
      <c r="F36" s="75">
        <v>675000000</v>
      </c>
    </row>
    <row r="37" spans="1:6" ht="15">
      <c r="A37" s="76"/>
      <c r="B37" s="76"/>
      <c r="C37" s="76"/>
      <c r="D37" s="76"/>
      <c r="E37" s="76"/>
      <c r="F37" s="76"/>
    </row>
    <row r="38" spans="1:6" ht="15">
      <c r="A38" s="87" t="s">
        <v>96</v>
      </c>
      <c r="B38" s="88"/>
      <c r="C38" s="88"/>
      <c r="D38" s="88"/>
      <c r="E38" s="88"/>
      <c r="F38" s="89"/>
    </row>
    <row r="39" spans="1:6" ht="15">
      <c r="A39" s="90" t="s">
        <v>1</v>
      </c>
      <c r="B39" s="92" t="s">
        <v>103</v>
      </c>
      <c r="C39" s="92" t="s">
        <v>4</v>
      </c>
      <c r="D39" s="92" t="s">
        <v>5</v>
      </c>
      <c r="E39" s="59" t="s">
        <v>104</v>
      </c>
      <c r="F39" s="94" t="s">
        <v>105</v>
      </c>
    </row>
    <row r="40" spans="1:6" ht="15" customHeight="1">
      <c r="A40" s="91"/>
      <c r="B40" s="93"/>
      <c r="C40" s="93"/>
      <c r="D40" s="93"/>
      <c r="E40" s="59" t="s">
        <v>106</v>
      </c>
      <c r="F40" s="95"/>
    </row>
    <row r="41" spans="1:6" ht="15">
      <c r="A41" s="60"/>
      <c r="B41" s="60" t="s">
        <v>110</v>
      </c>
      <c r="C41" s="60"/>
      <c r="D41" s="61"/>
      <c r="E41" s="62"/>
      <c r="F41" s="63"/>
    </row>
    <row r="42" spans="1:6" ht="15">
      <c r="A42" s="64">
        <v>1</v>
      </c>
      <c r="B42" s="65" t="s">
        <v>41</v>
      </c>
      <c r="C42" s="65" t="s">
        <v>67</v>
      </c>
      <c r="D42" s="65">
        <v>610</v>
      </c>
      <c r="E42" s="66">
        <v>6100</v>
      </c>
      <c r="F42" s="67">
        <v>0.24410114633097804</v>
      </c>
    </row>
    <row r="43" spans="1:6" ht="15">
      <c r="A43" s="64">
        <v>2</v>
      </c>
      <c r="B43" s="65" t="s">
        <v>17</v>
      </c>
      <c r="C43" s="65" t="s">
        <v>68</v>
      </c>
      <c r="D43" s="65">
        <v>478</v>
      </c>
      <c r="E43" s="66">
        <v>4780</v>
      </c>
      <c r="F43" s="67">
        <v>0.19127925892820902</v>
      </c>
    </row>
    <row r="44" spans="1:6" ht="15">
      <c r="A44" s="64">
        <v>3</v>
      </c>
      <c r="B44" s="65" t="s">
        <v>32</v>
      </c>
      <c r="C44" s="65" t="s">
        <v>58</v>
      </c>
      <c r="D44" s="65">
        <v>250</v>
      </c>
      <c r="E44" s="66">
        <v>2500</v>
      </c>
      <c r="F44" s="67">
        <v>0.10004145341433526</v>
      </c>
    </row>
    <row r="45" spans="1:6" ht="15">
      <c r="A45" s="64">
        <v>4</v>
      </c>
      <c r="B45" s="65" t="s">
        <v>13</v>
      </c>
      <c r="C45" s="65" t="s">
        <v>63</v>
      </c>
      <c r="D45" s="65">
        <v>210</v>
      </c>
      <c r="E45" s="66">
        <v>2100</v>
      </c>
      <c r="F45" s="67">
        <v>0.08403482086804162</v>
      </c>
    </row>
    <row r="46" spans="1:6" ht="15">
      <c r="A46" s="64">
        <v>5</v>
      </c>
      <c r="B46" s="65" t="s">
        <v>210</v>
      </c>
      <c r="C46" s="65" t="s">
        <v>61</v>
      </c>
      <c r="D46" s="65">
        <v>260</v>
      </c>
      <c r="E46" s="66">
        <v>1950</v>
      </c>
      <c r="F46" s="67">
        <v>0.0780323336631815</v>
      </c>
    </row>
    <row r="47" spans="1:6" ht="15">
      <c r="A47" s="60"/>
      <c r="B47" s="60" t="s">
        <v>111</v>
      </c>
      <c r="C47" s="60"/>
      <c r="D47" s="61"/>
      <c r="E47" s="62"/>
      <c r="F47" s="63"/>
    </row>
    <row r="48" spans="1:6" ht="15">
      <c r="A48" s="64">
        <v>6</v>
      </c>
      <c r="B48" s="65" t="s">
        <v>37</v>
      </c>
      <c r="C48" s="65" t="s">
        <v>64</v>
      </c>
      <c r="D48" s="65">
        <v>163</v>
      </c>
      <c r="E48" s="66">
        <v>1630</v>
      </c>
      <c r="F48" s="67">
        <f>E48/E53</f>
        <v>0.06522702762614659</v>
      </c>
    </row>
    <row r="49" spans="1:6" ht="15">
      <c r="A49" s="64">
        <v>7</v>
      </c>
      <c r="B49" s="65" t="s">
        <v>210</v>
      </c>
      <c r="C49" s="65" t="s">
        <v>65</v>
      </c>
      <c r="D49" s="65">
        <v>160</v>
      </c>
      <c r="E49" s="66">
        <v>1611.0032787</v>
      </c>
      <c r="F49" s="67">
        <v>0.06446684378256297</v>
      </c>
    </row>
    <row r="50" spans="1:6" ht="15">
      <c r="A50" s="64">
        <v>8</v>
      </c>
      <c r="B50" s="65" t="s">
        <v>13</v>
      </c>
      <c r="C50" s="65" t="s">
        <v>66</v>
      </c>
      <c r="D50" s="65">
        <v>60</v>
      </c>
      <c r="E50" s="66">
        <v>600</v>
      </c>
      <c r="F50" s="67">
        <v>0.024009948819440463</v>
      </c>
    </row>
    <row r="51" spans="1:6" ht="15">
      <c r="A51" s="68"/>
      <c r="B51" s="69" t="s">
        <v>44</v>
      </c>
      <c r="C51" s="69"/>
      <c r="D51" s="69"/>
      <c r="E51" s="70">
        <v>21271.003</v>
      </c>
      <c r="F51" s="71">
        <f>SUM(F42:F50)</f>
        <v>0.8511928334328955</v>
      </c>
    </row>
    <row r="52" spans="1:6" ht="15">
      <c r="A52" s="60"/>
      <c r="B52" s="60" t="s">
        <v>108</v>
      </c>
      <c r="C52" s="72"/>
      <c r="D52" s="61"/>
      <c r="E52" s="62">
        <v>3718.637661899998</v>
      </c>
      <c r="F52" s="63">
        <v>0.1488</v>
      </c>
    </row>
    <row r="53" spans="1:6" ht="15">
      <c r="A53" s="68"/>
      <c r="B53" s="69" t="s">
        <v>44</v>
      </c>
      <c r="C53" s="69"/>
      <c r="D53" s="69"/>
      <c r="E53" s="70">
        <v>24989.6409406</v>
      </c>
      <c r="F53" s="73">
        <v>1</v>
      </c>
    </row>
    <row r="54" spans="1:6" ht="15">
      <c r="A54" s="60"/>
      <c r="B54" s="74" t="s">
        <v>113</v>
      </c>
      <c r="C54" s="60"/>
      <c r="D54" s="61"/>
      <c r="E54" s="60"/>
      <c r="F54" s="75">
        <v>543750000</v>
      </c>
    </row>
    <row r="55" spans="1:6" ht="15">
      <c r="A55" s="76"/>
      <c r="B55" s="76"/>
      <c r="C55" s="76"/>
      <c r="D55" s="76"/>
      <c r="E55" s="76"/>
      <c r="F55" s="76"/>
    </row>
  </sheetData>
  <sheetProtection/>
  <mergeCells count="20">
    <mergeCell ref="A38:F38"/>
    <mergeCell ref="A39:A40"/>
    <mergeCell ref="B39:B40"/>
    <mergeCell ref="C39:C40"/>
    <mergeCell ref="D39:D40"/>
    <mergeCell ref="F39:F40"/>
    <mergeCell ref="A5:F5"/>
    <mergeCell ref="A7:F7"/>
    <mergeCell ref="A9:F9"/>
    <mergeCell ref="A10:A11"/>
    <mergeCell ref="B10:B11"/>
    <mergeCell ref="C10:C11"/>
    <mergeCell ref="D10:D11"/>
    <mergeCell ref="F10:F11"/>
    <mergeCell ref="A20:F20"/>
    <mergeCell ref="A21:A22"/>
    <mergeCell ref="B21:B22"/>
    <mergeCell ref="C21:C22"/>
    <mergeCell ref="D21:D22"/>
    <mergeCell ref="F21:F2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I16384"/>
    </sheetView>
  </sheetViews>
  <sheetFormatPr defaultColWidth="9.140625" defaultRowHeight="15"/>
  <cols>
    <col min="1" max="1" width="31.00390625" style="0" customWidth="1"/>
    <col min="2" max="2" width="15.28125" style="0" customWidth="1"/>
    <col min="3" max="3" width="13.28125" style="0" customWidth="1"/>
    <col min="4" max="4" width="15.7109375" style="0" customWidth="1"/>
    <col min="5" max="5" width="14.421875" style="0" customWidth="1"/>
    <col min="6" max="6" width="14.8515625" style="0" customWidth="1"/>
    <col min="7" max="7" width="15.7109375" style="0" customWidth="1"/>
    <col min="8" max="8" width="14.8515625" style="0" customWidth="1"/>
    <col min="9" max="9" width="15.8515625" style="0" customWidth="1"/>
  </cols>
  <sheetData>
    <row r="1" spans="1:9" ht="15">
      <c r="A1" s="319" t="s">
        <v>92</v>
      </c>
      <c r="B1" s="317" t="s">
        <v>114</v>
      </c>
      <c r="C1" s="318"/>
      <c r="D1" s="317" t="s">
        <v>115</v>
      </c>
      <c r="E1" s="318"/>
      <c r="F1" s="317" t="s">
        <v>116</v>
      </c>
      <c r="G1" s="318"/>
      <c r="H1" s="317" t="s">
        <v>117</v>
      </c>
      <c r="I1" s="318"/>
    </row>
    <row r="2" spans="1:9" ht="15">
      <c r="A2" s="320"/>
      <c r="B2" s="77" t="s">
        <v>118</v>
      </c>
      <c r="C2" s="77" t="s">
        <v>119</v>
      </c>
      <c r="D2" s="77" t="s">
        <v>118</v>
      </c>
      <c r="E2" s="77" t="s">
        <v>119</v>
      </c>
      <c r="F2" s="77" t="s">
        <v>118</v>
      </c>
      <c r="G2" s="77" t="s">
        <v>119</v>
      </c>
      <c r="H2" s="77" t="s">
        <v>118</v>
      </c>
      <c r="I2" s="77" t="s">
        <v>119</v>
      </c>
    </row>
    <row r="3" spans="1:9" ht="15">
      <c r="A3" s="78" t="s">
        <v>93</v>
      </c>
      <c r="B3" s="79">
        <v>0.2573696136474609</v>
      </c>
      <c r="C3" s="79">
        <v>0.07716712951660157</v>
      </c>
      <c r="D3" s="79">
        <v>0.09432945251464844</v>
      </c>
      <c r="E3" s="79">
        <v>0.048225021362304686</v>
      </c>
      <c r="F3" s="79">
        <v>0.05225130617618562</v>
      </c>
      <c r="G3" s="79">
        <v>0.07828102111816407</v>
      </c>
      <c r="H3" s="79">
        <v>0.08007392883300782</v>
      </c>
      <c r="I3" s="79">
        <v>0.08285102844238282</v>
      </c>
    </row>
    <row r="4" spans="1:9" ht="15">
      <c r="A4" s="78" t="s">
        <v>94</v>
      </c>
      <c r="B4" s="79">
        <v>0.5175472259521484</v>
      </c>
      <c r="C4" s="79">
        <v>0.07716712951660157</v>
      </c>
      <c r="D4" s="79">
        <v>0.10014305114746094</v>
      </c>
      <c r="E4" s="79">
        <v>0.048225021362304686</v>
      </c>
      <c r="F4" s="79">
        <v>0.03609477579593659</v>
      </c>
      <c r="G4" s="79">
        <v>0.07828102111816407</v>
      </c>
      <c r="H4" s="79">
        <v>0.05940589904785156</v>
      </c>
      <c r="I4" s="79">
        <v>0.07455024719238282</v>
      </c>
    </row>
    <row r="5" spans="1:9" ht="15">
      <c r="A5" s="78" t="s">
        <v>95</v>
      </c>
      <c r="B5" s="79">
        <v>0.21760139465332032</v>
      </c>
      <c r="C5" s="79">
        <v>0.07716712951660157</v>
      </c>
      <c r="D5" s="79">
        <v>0.09984550476074219</v>
      </c>
      <c r="E5" s="79">
        <v>0.048225021362304686</v>
      </c>
      <c r="F5" s="79">
        <v>0.08015457093715668</v>
      </c>
      <c r="G5" s="79">
        <v>0.07828102111816407</v>
      </c>
      <c r="H5" s="79">
        <v>0.09046516418457032</v>
      </c>
      <c r="I5" s="79">
        <v>0.07455024719238282</v>
      </c>
    </row>
    <row r="6" spans="1:9" ht="15">
      <c r="A6" s="78" t="s">
        <v>96</v>
      </c>
      <c r="B6" s="79">
        <v>0.11084327697753907</v>
      </c>
      <c r="C6" s="79">
        <v>0.07716712951660157</v>
      </c>
      <c r="D6" s="79">
        <v>0.07828483581542969</v>
      </c>
      <c r="E6" s="79">
        <v>0.048225021362304686</v>
      </c>
      <c r="F6" s="79">
        <v>0.07907496392726901</v>
      </c>
      <c r="G6" s="79">
        <v>0.07828102111816407</v>
      </c>
      <c r="H6" s="79">
        <v>0.08750114440917969</v>
      </c>
      <c r="I6" s="79">
        <v>0.07455024719238282</v>
      </c>
    </row>
    <row r="7" spans="1:9" ht="15">
      <c r="A7" s="78" t="s">
        <v>97</v>
      </c>
      <c r="B7" s="79">
        <v>0.17484626770019532</v>
      </c>
      <c r="C7" s="79">
        <v>0.07716712951660157</v>
      </c>
      <c r="D7" s="79">
        <v>0.07782707214355469</v>
      </c>
      <c r="E7" s="79">
        <v>0.048225021362304686</v>
      </c>
      <c r="F7" s="79">
        <v>0.07933006286621094</v>
      </c>
      <c r="G7" s="79">
        <v>0.07828102111816407</v>
      </c>
      <c r="H7" s="79">
        <v>0.081</v>
      </c>
      <c r="I7" s="79">
        <v>0.07309684753417969</v>
      </c>
    </row>
    <row r="8" spans="1:9" ht="15">
      <c r="A8" s="316" t="s">
        <v>120</v>
      </c>
      <c r="B8" s="316"/>
      <c r="C8" s="316"/>
      <c r="D8" s="316"/>
      <c r="E8" s="316"/>
      <c r="F8" s="316"/>
      <c r="G8" s="316"/>
      <c r="H8" s="80"/>
      <c r="I8" s="80"/>
    </row>
    <row r="9" spans="1:9" ht="15" customHeight="1">
      <c r="A9" s="98" t="s">
        <v>121</v>
      </c>
      <c r="B9" s="98"/>
      <c r="C9" s="98"/>
      <c r="D9" s="98"/>
      <c r="E9" s="98"/>
      <c r="F9" s="98"/>
      <c r="G9" s="98"/>
      <c r="H9" s="98"/>
      <c r="I9" s="98"/>
    </row>
    <row r="10" spans="1:9" ht="15.75" customHeight="1">
      <c r="A10" s="81" t="s">
        <v>122</v>
      </c>
      <c r="B10" s="80"/>
      <c r="C10" s="80"/>
      <c r="D10" s="80"/>
      <c r="E10" s="80"/>
      <c r="F10" s="80"/>
      <c r="G10" s="80"/>
      <c r="H10" s="80"/>
      <c r="I10" s="80"/>
    </row>
    <row r="11" spans="1:9" ht="15">
      <c r="A11" s="82" t="s">
        <v>123</v>
      </c>
      <c r="B11" s="83"/>
      <c r="C11" s="83"/>
      <c r="D11" s="80"/>
      <c r="E11" s="80"/>
      <c r="F11" s="80"/>
      <c r="G11" s="80"/>
      <c r="H11" s="80"/>
      <c r="I11" s="80"/>
    </row>
    <row r="12" spans="1:9" ht="15">
      <c r="A12" s="82" t="s">
        <v>124</v>
      </c>
      <c r="B12" s="83"/>
      <c r="C12" s="83"/>
      <c r="D12" s="80"/>
      <c r="E12" s="80"/>
      <c r="F12" s="80"/>
      <c r="G12" s="80"/>
      <c r="H12" s="80"/>
      <c r="I12" s="80"/>
    </row>
    <row r="13" spans="1:9" ht="15" customHeight="1">
      <c r="A13" s="99" t="s">
        <v>125</v>
      </c>
      <c r="B13" s="99"/>
      <c r="C13" s="99"/>
      <c r="D13" s="99"/>
      <c r="E13" s="99"/>
      <c r="F13" s="99"/>
      <c r="G13" s="99"/>
      <c r="H13" s="99"/>
      <c r="I13" s="99"/>
    </row>
    <row r="15" ht="51.75" customHeight="1"/>
  </sheetData>
  <sheetProtection/>
  <mergeCells count="8">
    <mergeCell ref="A9:I9"/>
    <mergeCell ref="A13:I13"/>
    <mergeCell ref="A1:A2"/>
    <mergeCell ref="B1:C1"/>
    <mergeCell ref="D1:E1"/>
    <mergeCell ref="F1:G1"/>
    <mergeCell ref="H1:I1"/>
    <mergeCell ref="A8:G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39.140625" style="0" bestFit="1" customWidth="1"/>
  </cols>
  <sheetData>
    <row r="1" spans="1:2" ht="15">
      <c r="A1" t="s">
        <v>92</v>
      </c>
      <c r="B1" s="84" t="s">
        <v>206</v>
      </c>
    </row>
    <row r="2" spans="1:2" ht="15">
      <c r="A2" t="s">
        <v>93</v>
      </c>
      <c r="B2">
        <v>1.17</v>
      </c>
    </row>
    <row r="3" spans="1:2" ht="15">
      <c r="A3" t="s">
        <v>94</v>
      </c>
      <c r="B3">
        <v>1.17</v>
      </c>
    </row>
    <row r="4" spans="1:2" ht="15">
      <c r="A4" t="s">
        <v>95</v>
      </c>
      <c r="B4">
        <v>1.17</v>
      </c>
    </row>
    <row r="5" spans="1:2" ht="15">
      <c r="A5" t="s">
        <v>96</v>
      </c>
      <c r="B5">
        <v>1.17</v>
      </c>
    </row>
    <row r="6" spans="1:2" ht="15">
      <c r="A6" t="s">
        <v>97</v>
      </c>
      <c r="B6">
        <v>1.17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3" sqref="B13"/>
    </sheetView>
  </sheetViews>
  <sheetFormatPr defaultColWidth="9.140625" defaultRowHeight="15"/>
  <cols>
    <col min="1" max="1" width="29.421875" style="0" bestFit="1" customWidth="1"/>
    <col min="2" max="2" width="56.140625" style="0" bestFit="1" customWidth="1"/>
    <col min="3" max="3" width="18.28125" style="0" bestFit="1" customWidth="1"/>
  </cols>
  <sheetData>
    <row r="1" spans="1:2" ht="15">
      <c r="A1" s="1" t="s">
        <v>76</v>
      </c>
      <c r="B1" s="2"/>
    </row>
    <row r="2" spans="1:2" ht="15.75" customHeight="1">
      <c r="A2" s="1" t="s">
        <v>77</v>
      </c>
      <c r="B2" s="5"/>
    </row>
    <row r="3" spans="1:2" ht="15">
      <c r="A3" s="1" t="s">
        <v>78</v>
      </c>
      <c r="B3" s="2"/>
    </row>
    <row r="4" spans="1:2" ht="15">
      <c r="A4" s="1" t="s">
        <v>79</v>
      </c>
      <c r="B4" s="6"/>
    </row>
    <row r="5" spans="1:2" ht="15">
      <c r="A5" s="1" t="s">
        <v>80</v>
      </c>
      <c r="B5" s="6" t="s">
        <v>81</v>
      </c>
    </row>
    <row r="6" spans="1:2" ht="15">
      <c r="A6" s="1" t="s">
        <v>82</v>
      </c>
      <c r="B6" s="6"/>
    </row>
    <row r="7" spans="1:2" ht="15">
      <c r="A7" s="1" t="s">
        <v>83</v>
      </c>
      <c r="B7" s="7"/>
    </row>
    <row r="8" spans="1:2" ht="15">
      <c r="A8" s="1" t="s">
        <v>84</v>
      </c>
      <c r="B8" s="2"/>
    </row>
    <row r="10" spans="1:2" ht="15">
      <c r="A10" s="3" t="s">
        <v>85</v>
      </c>
      <c r="B10" s="4"/>
    </row>
    <row r="11" spans="1:2" ht="15">
      <c r="A11" s="8" t="s">
        <v>86</v>
      </c>
      <c r="B11" s="9" t="s">
        <v>87</v>
      </c>
    </row>
    <row r="12" spans="1:2" ht="19.5" customHeight="1">
      <c r="A12" s="8" t="s">
        <v>88</v>
      </c>
      <c r="B12" s="9" t="s">
        <v>89</v>
      </c>
    </row>
    <row r="13" ht="18.75" customHeight="1"/>
    <row r="14" ht="19.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55"/>
  <sheetViews>
    <sheetView zoomScalePageLayoutView="0" workbookViewId="0" topLeftCell="A1">
      <selection activeCell="B15" sqref="B15:B16"/>
    </sheetView>
  </sheetViews>
  <sheetFormatPr defaultColWidth="9.140625" defaultRowHeight="15"/>
  <cols>
    <col min="1" max="1" width="7.57421875" style="102" customWidth="1"/>
    <col min="2" max="2" width="68.57421875" style="102" customWidth="1"/>
    <col min="3" max="3" width="29.00390625" style="102" customWidth="1"/>
    <col min="4" max="4" width="18.421875" style="102" customWidth="1"/>
    <col min="5" max="5" width="18.421875" style="153" customWidth="1"/>
    <col min="6" max="6" width="16.8515625" style="102" customWidth="1"/>
    <col min="7" max="8" width="17.7109375" style="102" bestFit="1" customWidth="1"/>
  </cols>
  <sheetData>
    <row r="1" ht="15.75"/>
    <row r="2" ht="15" customHeight="1"/>
    <row r="3" ht="15.75"/>
    <row r="4" ht="26.25" customHeight="1"/>
    <row r="5" spans="1:8" s="50" customFormat="1" ht="15.75">
      <c r="A5" s="102" t="s">
        <v>141</v>
      </c>
      <c r="B5" s="102"/>
      <c r="C5" s="102"/>
      <c r="D5" s="102"/>
      <c r="E5" s="153"/>
      <c r="F5" s="102"/>
      <c r="G5" s="102"/>
      <c r="H5" s="102"/>
    </row>
    <row r="6" spans="1:8" s="50" customFormat="1" ht="15.75">
      <c r="A6" s="102"/>
      <c r="B6" s="102"/>
      <c r="C6" s="102"/>
      <c r="D6" s="102"/>
      <c r="E6" s="153"/>
      <c r="F6" s="102"/>
      <c r="G6" s="102"/>
      <c r="H6" s="102"/>
    </row>
    <row r="7" spans="1:8" s="50" customFormat="1" ht="15.75">
      <c r="A7" s="103" t="s">
        <v>174</v>
      </c>
      <c r="B7" s="104"/>
      <c r="C7" s="104"/>
      <c r="D7" s="104"/>
      <c r="E7" s="104"/>
      <c r="F7" s="104"/>
      <c r="G7" s="105"/>
      <c r="H7" s="106"/>
    </row>
    <row r="8" spans="1:8" ht="15.75">
      <c r="A8" s="107" t="s">
        <v>143</v>
      </c>
      <c r="B8" s="108"/>
      <c r="C8" s="108"/>
      <c r="D8" s="108"/>
      <c r="E8" s="108"/>
      <c r="F8" s="108"/>
      <c r="G8" s="109"/>
      <c r="H8" s="106"/>
    </row>
    <row r="9" spans="1:7" ht="15.75">
      <c r="A9" s="110" t="s">
        <v>144</v>
      </c>
      <c r="B9" s="111"/>
      <c r="C9" s="111"/>
      <c r="D9" s="111"/>
      <c r="E9" s="111"/>
      <c r="F9" s="111"/>
      <c r="G9" s="112"/>
    </row>
    <row r="10" spans="1:8" ht="15.75">
      <c r="A10" s="113"/>
      <c r="B10" s="176"/>
      <c r="C10" s="177"/>
      <c r="D10" s="177"/>
      <c r="E10" s="178"/>
      <c r="F10" s="179"/>
      <c r="G10" s="180"/>
      <c r="H10" s="180"/>
    </row>
    <row r="11" spans="1:8" ht="15.75">
      <c r="A11" s="116" t="s">
        <v>1</v>
      </c>
      <c r="B11" s="181" t="s">
        <v>103</v>
      </c>
      <c r="C11" s="181" t="s">
        <v>145</v>
      </c>
      <c r="D11" s="182" t="s">
        <v>4</v>
      </c>
      <c r="E11" s="181" t="s">
        <v>5</v>
      </c>
      <c r="F11" s="183" t="s">
        <v>104</v>
      </c>
      <c r="G11" s="184" t="s">
        <v>105</v>
      </c>
      <c r="H11" s="184" t="s">
        <v>8</v>
      </c>
    </row>
    <row r="12" spans="1:8" ht="15.75">
      <c r="A12" s="116"/>
      <c r="B12" s="181"/>
      <c r="C12" s="181"/>
      <c r="D12" s="182"/>
      <c r="E12" s="181"/>
      <c r="F12" s="183" t="s">
        <v>146</v>
      </c>
      <c r="G12" s="184"/>
      <c r="H12" s="184"/>
    </row>
    <row r="13" spans="1:8" ht="15.75">
      <c r="A13" s="135"/>
      <c r="B13" s="135"/>
      <c r="C13" s="135"/>
      <c r="D13" s="135"/>
      <c r="E13" s="185"/>
      <c r="F13" s="141"/>
      <c r="G13" s="186"/>
      <c r="H13" s="186"/>
    </row>
    <row r="14" spans="1:8" ht="15.75">
      <c r="A14" s="187"/>
      <c r="B14" s="188" t="s">
        <v>42</v>
      </c>
      <c r="C14" s="189"/>
      <c r="D14" s="189"/>
      <c r="E14" s="190"/>
      <c r="F14" s="190"/>
      <c r="G14" s="191"/>
      <c r="H14" s="190"/>
    </row>
    <row r="15" spans="1:8" ht="15.75">
      <c r="A15" s="192">
        <v>1</v>
      </c>
      <c r="B15" s="193" t="s">
        <v>50</v>
      </c>
      <c r="C15" s="194" t="s">
        <v>51</v>
      </c>
      <c r="D15" s="194" t="s">
        <v>52</v>
      </c>
      <c r="E15" s="195">
        <v>1460</v>
      </c>
      <c r="F15" s="195">
        <v>7287.4790948</v>
      </c>
      <c r="G15" s="196">
        <v>38.71</v>
      </c>
      <c r="H15" s="196" t="s">
        <v>53</v>
      </c>
    </row>
    <row r="16" spans="1:8" ht="15.75">
      <c r="A16" s="192">
        <v>2</v>
      </c>
      <c r="B16" s="193" t="s">
        <v>54</v>
      </c>
      <c r="C16" s="194" t="s">
        <v>55</v>
      </c>
      <c r="D16" s="194" t="s">
        <v>56</v>
      </c>
      <c r="E16" s="195">
        <v>1300</v>
      </c>
      <c r="F16" s="195">
        <v>6445.8468689</v>
      </c>
      <c r="G16" s="196">
        <v>34.24</v>
      </c>
      <c r="H16" s="196" t="s">
        <v>57</v>
      </c>
    </row>
    <row r="17" spans="1:8" ht="15.75">
      <c r="A17" s="187"/>
      <c r="B17" s="197"/>
      <c r="C17" s="189"/>
      <c r="D17" s="189"/>
      <c r="E17" s="190"/>
      <c r="F17" s="190"/>
      <c r="G17" s="191"/>
      <c r="H17" s="190"/>
    </row>
    <row r="18" spans="1:8" ht="30" customHeight="1">
      <c r="A18" s="198"/>
      <c r="B18" s="199" t="s">
        <v>44</v>
      </c>
      <c r="C18" s="200"/>
      <c r="D18" s="200"/>
      <c r="E18" s="201"/>
      <c r="F18" s="202">
        <v>13733.325963700001</v>
      </c>
      <c r="G18" s="203">
        <v>0.7295</v>
      </c>
      <c r="H18" s="201"/>
    </row>
    <row r="19" spans="1:8" ht="15.75">
      <c r="A19" s="135"/>
      <c r="B19" s="204"/>
      <c r="C19" s="204"/>
      <c r="D19" s="204"/>
      <c r="E19" s="204"/>
      <c r="F19" s="185"/>
      <c r="G19" s="185"/>
      <c r="H19" s="205"/>
    </row>
    <row r="20" spans="1:8" ht="15.75">
      <c r="A20" s="135"/>
      <c r="B20" s="127" t="s">
        <v>150</v>
      </c>
      <c r="C20" s="135"/>
      <c r="D20" s="135"/>
      <c r="E20" s="185"/>
      <c r="F20" s="141"/>
      <c r="G20" s="186"/>
      <c r="H20" s="186"/>
    </row>
    <row r="21" spans="1:8" ht="15.75">
      <c r="A21" s="135"/>
      <c r="B21" s="126" t="s">
        <v>151</v>
      </c>
      <c r="C21" s="206"/>
      <c r="D21" s="206"/>
      <c r="E21" s="206"/>
      <c r="F21" s="190">
        <v>5085.5938188</v>
      </c>
      <c r="G21" s="207">
        <f>F21/F31</f>
        <v>0.2701077627395512</v>
      </c>
      <c r="H21" s="208">
        <v>0.0683</v>
      </c>
    </row>
    <row r="22" spans="1:8" ht="32.25" customHeight="1">
      <c r="A22" s="126"/>
      <c r="B22" s="209" t="s">
        <v>44</v>
      </c>
      <c r="C22" s="131"/>
      <c r="D22" s="131"/>
      <c r="E22" s="131"/>
      <c r="F22" s="210">
        <f>SUM(F21)</f>
        <v>5085.5938188</v>
      </c>
      <c r="G22" s="211">
        <v>0.2701077627395512</v>
      </c>
      <c r="H22" s="134"/>
    </row>
    <row r="23" spans="1:8" ht="15.75">
      <c r="A23" s="135"/>
      <c r="B23" s="135"/>
      <c r="C23" s="135"/>
      <c r="D23" s="135"/>
      <c r="E23" s="185"/>
      <c r="F23" s="141"/>
      <c r="G23" s="186"/>
      <c r="H23" s="186"/>
    </row>
    <row r="24" spans="1:8" ht="15.75">
      <c r="A24" s="135"/>
      <c r="B24" s="127" t="s">
        <v>152</v>
      </c>
      <c r="C24" s="135"/>
      <c r="D24" s="135"/>
      <c r="E24" s="185"/>
      <c r="F24" s="175">
        <v>27.4526213</v>
      </c>
      <c r="G24" s="138" t="e">
        <f>F24/$H$31*100</f>
        <v>#DIV/0!</v>
      </c>
      <c r="H24" s="138"/>
    </row>
    <row r="25" spans="1:8" ht="15.75">
      <c r="A25" s="126"/>
      <c r="B25" s="131" t="s">
        <v>44</v>
      </c>
      <c r="C25" s="131"/>
      <c r="D25" s="131"/>
      <c r="E25" s="131"/>
      <c r="F25" s="140">
        <f>F24</f>
        <v>27.4526213</v>
      </c>
      <c r="G25" s="211">
        <v>0.00145807281998562</v>
      </c>
      <c r="H25" s="134"/>
    </row>
    <row r="26" spans="1:8" ht="15.75">
      <c r="A26" s="135"/>
      <c r="B26" s="135"/>
      <c r="C26" s="135"/>
      <c r="D26" s="135"/>
      <c r="E26" s="185"/>
      <c r="F26" s="141"/>
      <c r="G26" s="186"/>
      <c r="H26" s="186"/>
    </row>
    <row r="27" spans="1:8" ht="15.75">
      <c r="A27" s="135"/>
      <c r="B27" s="127" t="s">
        <v>127</v>
      </c>
      <c r="C27" s="135"/>
      <c r="D27" s="135"/>
      <c r="E27" s="185"/>
      <c r="F27" s="141"/>
      <c r="G27" s="186"/>
      <c r="H27" s="186"/>
    </row>
    <row r="28" spans="1:8" ht="15.75">
      <c r="A28" s="135">
        <v>1</v>
      </c>
      <c r="B28" s="135" t="s">
        <v>47</v>
      </c>
      <c r="C28" s="135"/>
      <c r="D28" s="135"/>
      <c r="E28" s="185"/>
      <c r="F28" s="141">
        <v>-26.5879694</v>
      </c>
      <c r="G28" s="138">
        <v>-0.15</v>
      </c>
      <c r="H28" s="138"/>
    </row>
    <row r="29" spans="1:8" ht="15.75">
      <c r="A29" s="135">
        <v>2</v>
      </c>
      <c r="B29" s="135" t="s">
        <v>46</v>
      </c>
      <c r="C29" s="135"/>
      <c r="D29" s="135"/>
      <c r="E29" s="185"/>
      <c r="F29" s="175">
        <v>8.2335656</v>
      </c>
      <c r="G29" s="138" t="e">
        <f>F29/$H$31*100</f>
        <v>#DIV/0!</v>
      </c>
      <c r="H29" s="138"/>
    </row>
    <row r="30" spans="1:8" ht="15.75">
      <c r="A30" s="126"/>
      <c r="B30" s="131" t="s">
        <v>44</v>
      </c>
      <c r="C30" s="131"/>
      <c r="D30" s="131"/>
      <c r="E30" s="212"/>
      <c r="F30" s="213">
        <v>-18.3544038</v>
      </c>
      <c r="G30" s="211">
        <v>-0.0011</v>
      </c>
      <c r="H30" s="134"/>
    </row>
    <row r="31" spans="1:8" ht="15.75">
      <c r="A31" s="126"/>
      <c r="B31" s="145" t="s">
        <v>48</v>
      </c>
      <c r="C31" s="145"/>
      <c r="D31" s="145"/>
      <c r="E31" s="145"/>
      <c r="F31" s="146">
        <v>18828.018</v>
      </c>
      <c r="G31" s="147" t="s">
        <v>49</v>
      </c>
      <c r="H31" s="147"/>
    </row>
    <row r="32" spans="1:8" ht="15.75">
      <c r="A32" s="214"/>
      <c r="B32" s="148"/>
      <c r="C32" s="148"/>
      <c r="D32" s="148"/>
      <c r="E32" s="148"/>
      <c r="F32" s="215"/>
      <c r="G32" s="215"/>
      <c r="H32" s="216"/>
    </row>
    <row r="33" spans="1:8" ht="15.75">
      <c r="A33" s="214"/>
      <c r="B33" s="217" t="s">
        <v>175</v>
      </c>
      <c r="C33" s="148"/>
      <c r="D33" s="148"/>
      <c r="E33" s="148"/>
      <c r="F33" s="215"/>
      <c r="G33" s="153">
        <v>506250000</v>
      </c>
      <c r="H33" s="218"/>
    </row>
    <row r="34" spans="1:8" ht="15.75">
      <c r="A34" s="214"/>
      <c r="B34" s="217"/>
      <c r="C34" s="148"/>
      <c r="D34" s="148"/>
      <c r="E34" s="219">
        <f>F34-F24</f>
        <v>-27.4526213</v>
      </c>
      <c r="F34" s="220"/>
      <c r="G34" s="218"/>
      <c r="H34" s="218"/>
    </row>
    <row r="35" spans="1:8" ht="15.75">
      <c r="A35" s="214"/>
      <c r="B35" s="158" t="s">
        <v>153</v>
      </c>
      <c r="C35" s="152"/>
      <c r="D35" s="148"/>
      <c r="E35" s="148"/>
      <c r="F35" s="220"/>
      <c r="G35" s="218"/>
      <c r="H35" s="218"/>
    </row>
    <row r="36" spans="1:8" ht="63">
      <c r="A36" s="214"/>
      <c r="B36" s="155" t="s">
        <v>176</v>
      </c>
      <c r="C36" s="221" t="s">
        <v>177</v>
      </c>
      <c r="D36" s="148"/>
      <c r="E36" s="148"/>
      <c r="F36" s="215">
        <v>13272.5</v>
      </c>
      <c r="G36" s="218"/>
      <c r="H36" s="218"/>
    </row>
    <row r="37" spans="1:8" ht="15.75">
      <c r="A37" s="214"/>
      <c r="B37" s="158" t="s">
        <v>178</v>
      </c>
      <c r="C37" s="152"/>
      <c r="D37" s="148"/>
      <c r="E37" s="148"/>
      <c r="F37" s="215"/>
      <c r="G37" s="218"/>
      <c r="H37" s="218"/>
    </row>
    <row r="38" spans="1:8" ht="15.75">
      <c r="A38" s="214"/>
      <c r="B38" s="159" t="s">
        <v>157</v>
      </c>
      <c r="C38" s="222">
        <v>785732.8921</v>
      </c>
      <c r="D38" s="148"/>
      <c r="E38" s="148"/>
      <c r="F38" s="215"/>
      <c r="G38" s="218"/>
      <c r="H38" s="218"/>
    </row>
    <row r="39" spans="1:8" ht="15.75">
      <c r="A39" s="214"/>
      <c r="B39" s="158" t="s">
        <v>179</v>
      </c>
      <c r="C39" s="152"/>
      <c r="D39" s="148"/>
      <c r="E39" s="148"/>
      <c r="F39" s="215"/>
      <c r="G39" s="218"/>
      <c r="H39" s="218"/>
    </row>
    <row r="40" spans="1:8" ht="15.75">
      <c r="A40" s="214"/>
      <c r="B40" s="159" t="s">
        <v>157</v>
      </c>
      <c r="C40" s="222">
        <v>1115734.398</v>
      </c>
      <c r="D40" s="148"/>
      <c r="E40" s="148"/>
      <c r="F40" s="215"/>
      <c r="G40" s="218"/>
      <c r="H40" s="218"/>
    </row>
    <row r="41" spans="1:8" ht="15.75">
      <c r="A41" s="214"/>
      <c r="B41" s="161" t="s">
        <v>160</v>
      </c>
      <c r="C41" s="221" t="s">
        <v>161</v>
      </c>
      <c r="D41" s="148"/>
      <c r="E41" s="148"/>
      <c r="F41" s="215"/>
      <c r="G41" s="218"/>
      <c r="H41" s="218"/>
    </row>
    <row r="42" spans="1:8" ht="15.75">
      <c r="A42" s="214"/>
      <c r="B42" s="161" t="s">
        <v>180</v>
      </c>
      <c r="C42" s="221" t="s">
        <v>161</v>
      </c>
      <c r="D42" s="148"/>
      <c r="E42" s="148"/>
      <c r="F42" s="215"/>
      <c r="G42" s="218"/>
      <c r="H42" s="218"/>
    </row>
    <row r="43" spans="1:8" ht="15.75">
      <c r="A43" s="214"/>
      <c r="B43" s="155" t="s">
        <v>181</v>
      </c>
      <c r="C43" s="221" t="s">
        <v>161</v>
      </c>
      <c r="D43" s="148"/>
      <c r="E43" s="148"/>
      <c r="F43" s="215"/>
      <c r="G43" s="218"/>
      <c r="H43" s="218"/>
    </row>
    <row r="44" spans="1:8" ht="15.75">
      <c r="A44" s="214"/>
      <c r="B44" s="161" t="s">
        <v>164</v>
      </c>
      <c r="C44" s="221" t="s">
        <v>161</v>
      </c>
      <c r="D44" s="148"/>
      <c r="E44" s="148"/>
      <c r="F44" s="215"/>
      <c r="G44" s="218"/>
      <c r="H44" s="218"/>
    </row>
    <row r="45" spans="1:8" ht="31.5">
      <c r="A45" s="214"/>
      <c r="B45" s="223" t="s">
        <v>182</v>
      </c>
      <c r="C45" s="221" t="s">
        <v>126</v>
      </c>
      <c r="D45" s="148"/>
      <c r="E45" s="148"/>
      <c r="F45" s="215"/>
      <c r="G45" s="218"/>
      <c r="H45" s="218"/>
    </row>
    <row r="46" spans="1:8" ht="15.75">
      <c r="A46" s="214"/>
      <c r="B46" s="158" t="s">
        <v>167</v>
      </c>
      <c r="C46" s="221" t="s">
        <v>126</v>
      </c>
      <c r="D46" s="148"/>
      <c r="E46" s="148"/>
      <c r="F46" s="215"/>
      <c r="G46" s="218"/>
      <c r="H46" s="218"/>
    </row>
    <row r="47" spans="1:8" ht="15.75">
      <c r="A47" s="214"/>
      <c r="B47" s="170" t="s">
        <v>172</v>
      </c>
      <c r="C47" s="221"/>
      <c r="D47" s="148"/>
      <c r="E47" s="148"/>
      <c r="F47" s="215"/>
      <c r="G47" s="218"/>
      <c r="H47" s="218"/>
    </row>
    <row r="48" spans="1:8" ht="15.75">
      <c r="A48" s="214"/>
      <c r="B48" s="152" t="s">
        <v>183</v>
      </c>
      <c r="C48" s="152"/>
      <c r="D48" s="148"/>
      <c r="E48" s="148"/>
      <c r="F48" s="215"/>
      <c r="G48" s="218"/>
      <c r="H48" s="218"/>
    </row>
    <row r="49" spans="1:8" ht="15.75">
      <c r="A49" s="214"/>
      <c r="B49" s="217"/>
      <c r="C49" s="148"/>
      <c r="D49" s="148"/>
      <c r="E49" s="148"/>
      <c r="F49" s="215"/>
      <c r="G49" s="218"/>
      <c r="H49" s="218"/>
    </row>
    <row r="50" spans="1:8" ht="15.75">
      <c r="A50" s="214"/>
      <c r="B50" s="171" t="s">
        <v>173</v>
      </c>
      <c r="C50" s="148"/>
      <c r="D50" s="148"/>
      <c r="E50" s="148"/>
      <c r="F50" s="215"/>
      <c r="G50" s="218"/>
      <c r="H50" s="218"/>
    </row>
    <row r="51" spans="1:8" ht="15.75">
      <c r="A51" s="214"/>
      <c r="B51" s="217"/>
      <c r="C51" s="148"/>
      <c r="D51" s="148"/>
      <c r="E51" s="148"/>
      <c r="F51" s="215"/>
      <c r="G51" s="218"/>
      <c r="H51" s="218"/>
    </row>
    <row r="52" spans="1:8" ht="15.75">
      <c r="A52" s="172" t="s">
        <v>90</v>
      </c>
      <c r="B52" s="173" t="s">
        <v>91</v>
      </c>
      <c r="C52" s="173"/>
      <c r="D52" s="173"/>
      <c r="E52" s="173"/>
      <c r="F52" s="173"/>
      <c r="G52" s="174"/>
      <c r="H52" s="224"/>
    </row>
    <row r="54" spans="5:6" ht="15.75">
      <c r="E54" s="225">
        <v>1576757819.92</v>
      </c>
      <c r="F54" s="226">
        <v>15767.578199200001</v>
      </c>
    </row>
    <row r="55" ht="15.75">
      <c r="F55" s="226">
        <v>1293.2040998999983</v>
      </c>
    </row>
  </sheetData>
  <sheetProtection/>
  <mergeCells count="10">
    <mergeCell ref="E11:E12"/>
    <mergeCell ref="G11:G12"/>
    <mergeCell ref="H11:H12"/>
    <mergeCell ref="B52:G52"/>
    <mergeCell ref="A7:G7"/>
    <mergeCell ref="A8:G8"/>
    <mergeCell ref="A9:G9"/>
    <mergeCell ref="A11:A12"/>
    <mergeCell ref="B11:B12"/>
    <mergeCell ref="C11:C12"/>
  </mergeCells>
  <conditionalFormatting sqref="C18:D18">
    <cfRule type="cellIs" priority="1" dxfId="2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57421875" style="227" customWidth="1"/>
    <col min="2" max="2" width="73.00390625" style="227" customWidth="1"/>
    <col min="3" max="3" width="24.8515625" style="227" customWidth="1"/>
    <col min="4" max="4" width="17.28125" style="227" customWidth="1"/>
    <col min="5" max="5" width="15.00390625" style="227" bestFit="1" customWidth="1"/>
    <col min="6" max="6" width="16.8515625" style="227" customWidth="1"/>
    <col min="7" max="8" width="14.7109375" style="227" customWidth="1"/>
    <col min="9" max="9" width="17.421875" style="227" hidden="1" customWidth="1"/>
    <col min="10" max="10" width="9.140625" style="228" hidden="1" customWidth="1"/>
    <col min="11" max="13" width="15.140625" style="227" hidden="1" customWidth="1"/>
    <col min="14" max="15" width="0" style="227" hidden="1" customWidth="1"/>
  </cols>
  <sheetData>
    <row r="1" ht="15.75">
      <c r="E1" s="167"/>
    </row>
    <row r="2" ht="15" customHeight="1">
      <c r="E2" s="167"/>
    </row>
    <row r="3" ht="15.75">
      <c r="E3" s="167"/>
    </row>
    <row r="4" ht="26.25" customHeight="1">
      <c r="E4" s="167"/>
    </row>
    <row r="5" spans="1:5" ht="15.75">
      <c r="A5" s="102" t="s">
        <v>141</v>
      </c>
      <c r="E5" s="167"/>
    </row>
    <row r="6" spans="1:15" ht="15.75">
      <c r="A6" s="103" t="s">
        <v>184</v>
      </c>
      <c r="B6" s="104"/>
      <c r="C6" s="104"/>
      <c r="D6" s="104"/>
      <c r="E6" s="104"/>
      <c r="F6" s="104"/>
      <c r="G6" s="105"/>
      <c r="H6" s="229"/>
      <c r="I6" s="230"/>
      <c r="J6" s="231"/>
      <c r="L6" s="230"/>
      <c r="M6" s="230"/>
      <c r="N6" s="230"/>
      <c r="O6" s="230"/>
    </row>
    <row r="7" spans="1:15" ht="15.75">
      <c r="A7" s="107" t="s">
        <v>185</v>
      </c>
      <c r="B7" s="108"/>
      <c r="C7" s="108"/>
      <c r="D7" s="108"/>
      <c r="E7" s="108"/>
      <c r="F7" s="108"/>
      <c r="G7" s="109"/>
      <c r="H7" s="229"/>
      <c r="I7" s="230"/>
      <c r="J7" s="231"/>
      <c r="L7" s="230"/>
      <c r="M7" s="230"/>
      <c r="N7" s="230"/>
      <c r="O7" s="230"/>
    </row>
    <row r="8" spans="1:10" ht="15.75">
      <c r="A8" s="232" t="s">
        <v>144</v>
      </c>
      <c r="B8" s="233"/>
      <c r="C8" s="233"/>
      <c r="D8" s="233"/>
      <c r="E8" s="233"/>
      <c r="F8" s="233"/>
      <c r="G8" s="234"/>
      <c r="I8" s="235"/>
      <c r="J8" s="236"/>
    </row>
    <row r="9" spans="1:10" ht="15.75">
      <c r="A9" s="237"/>
      <c r="B9" s="238"/>
      <c r="C9" s="238"/>
      <c r="D9" s="238"/>
      <c r="E9" s="238"/>
      <c r="F9" s="238"/>
      <c r="G9" s="239"/>
      <c r="H9" s="239"/>
      <c r="I9" s="235"/>
      <c r="J9" s="236"/>
    </row>
    <row r="10" spans="1:15" ht="15.75">
      <c r="A10" s="116" t="s">
        <v>1</v>
      </c>
      <c r="B10" s="181" t="s">
        <v>103</v>
      </c>
      <c r="C10" s="181" t="s">
        <v>145</v>
      </c>
      <c r="D10" s="182" t="s">
        <v>4</v>
      </c>
      <c r="E10" s="181" t="s">
        <v>5</v>
      </c>
      <c r="F10" s="183" t="s">
        <v>104</v>
      </c>
      <c r="G10" s="184" t="s">
        <v>105</v>
      </c>
      <c r="H10" s="184" t="s">
        <v>8</v>
      </c>
      <c r="I10" s="240"/>
      <c r="J10" s="231"/>
      <c r="K10" s="241"/>
      <c r="L10" s="230"/>
      <c r="M10" s="230"/>
      <c r="N10" s="230"/>
      <c r="O10" s="230"/>
    </row>
    <row r="11" spans="1:9" ht="15.75">
      <c r="A11" s="116"/>
      <c r="B11" s="181"/>
      <c r="C11" s="181"/>
      <c r="D11" s="182"/>
      <c r="E11" s="181"/>
      <c r="F11" s="183" t="s">
        <v>146</v>
      </c>
      <c r="G11" s="184"/>
      <c r="H11" s="184"/>
      <c r="I11" s="242"/>
    </row>
    <row r="12" spans="1:9" ht="15.75">
      <c r="A12" s="243"/>
      <c r="B12" s="244"/>
      <c r="C12" s="244"/>
      <c r="D12" s="244"/>
      <c r="E12" s="244"/>
      <c r="F12" s="245"/>
      <c r="G12" s="246"/>
      <c r="H12" s="246"/>
      <c r="I12" s="242"/>
    </row>
    <row r="13" spans="1:8" ht="15.75">
      <c r="A13" s="187"/>
      <c r="B13" s="188" t="s">
        <v>9</v>
      </c>
      <c r="C13" s="189"/>
      <c r="D13" s="189"/>
      <c r="E13" s="190"/>
      <c r="F13" s="190"/>
      <c r="G13" s="247"/>
      <c r="H13" s="190"/>
    </row>
    <row r="14" spans="1:8" ht="15.75">
      <c r="A14" s="187">
        <v>1</v>
      </c>
      <c r="B14" s="197" t="s">
        <v>32</v>
      </c>
      <c r="C14" s="189" t="s">
        <v>33</v>
      </c>
      <c r="D14" s="189" t="s">
        <v>58</v>
      </c>
      <c r="E14" s="190">
        <v>500</v>
      </c>
      <c r="F14" s="190">
        <v>5000</v>
      </c>
      <c r="G14" s="191">
        <v>15.77</v>
      </c>
      <c r="H14" s="191" t="s">
        <v>35</v>
      </c>
    </row>
    <row r="15" spans="1:8" ht="15.75">
      <c r="A15" s="187">
        <v>2</v>
      </c>
      <c r="B15" s="197" t="s">
        <v>17</v>
      </c>
      <c r="C15" s="189" t="s">
        <v>18</v>
      </c>
      <c r="D15" s="189" t="s">
        <v>59</v>
      </c>
      <c r="E15" s="190">
        <v>400</v>
      </c>
      <c r="F15" s="190">
        <v>4000</v>
      </c>
      <c r="G15" s="191">
        <v>12.61</v>
      </c>
      <c r="H15" s="191" t="s">
        <v>20</v>
      </c>
    </row>
    <row r="16" spans="1:8" ht="15.75">
      <c r="A16" s="187">
        <v>3</v>
      </c>
      <c r="B16" s="197" t="s">
        <v>41</v>
      </c>
      <c r="C16" s="189" t="s">
        <v>33</v>
      </c>
      <c r="D16" s="189" t="s">
        <v>60</v>
      </c>
      <c r="E16" s="190">
        <v>360</v>
      </c>
      <c r="F16" s="190">
        <v>3600</v>
      </c>
      <c r="G16" s="191">
        <v>11.35</v>
      </c>
      <c r="H16" s="191" t="s">
        <v>20</v>
      </c>
    </row>
    <row r="17" spans="1:8" ht="15.75">
      <c r="A17" s="187">
        <v>4</v>
      </c>
      <c r="B17" s="197" t="s">
        <v>13</v>
      </c>
      <c r="C17" s="189" t="s">
        <v>14</v>
      </c>
      <c r="D17" s="189" t="s">
        <v>63</v>
      </c>
      <c r="E17" s="190">
        <v>210</v>
      </c>
      <c r="F17" s="190">
        <v>2100</v>
      </c>
      <c r="G17" s="191">
        <v>6.62</v>
      </c>
      <c r="H17" s="191" t="s">
        <v>128</v>
      </c>
    </row>
    <row r="18" spans="1:8" ht="15.75">
      <c r="A18" s="187">
        <v>5</v>
      </c>
      <c r="B18" s="197" t="s">
        <v>186</v>
      </c>
      <c r="C18" s="189" t="s">
        <v>130</v>
      </c>
      <c r="D18" s="189" t="s">
        <v>61</v>
      </c>
      <c r="E18" s="190">
        <v>240</v>
      </c>
      <c r="F18" s="190">
        <v>1800</v>
      </c>
      <c r="G18" s="191">
        <v>5.68</v>
      </c>
      <c r="H18" s="191" t="s">
        <v>62</v>
      </c>
    </row>
    <row r="19" spans="1:8" ht="15.75">
      <c r="A19" s="187"/>
      <c r="B19" s="197"/>
      <c r="C19" s="189"/>
      <c r="D19" s="189"/>
      <c r="E19" s="190"/>
      <c r="F19" s="190"/>
      <c r="G19" s="248"/>
      <c r="H19" s="190"/>
    </row>
    <row r="20" spans="1:8" ht="15.75">
      <c r="A20" s="187"/>
      <c r="B20" s="188" t="s">
        <v>21</v>
      </c>
      <c r="C20" s="197"/>
      <c r="D20" s="197"/>
      <c r="E20" s="197"/>
      <c r="F20" s="197"/>
      <c r="G20" s="197"/>
      <c r="H20" s="187"/>
    </row>
    <row r="21" spans="1:8" ht="15.75">
      <c r="A21" s="187">
        <v>6</v>
      </c>
      <c r="B21" s="197" t="s">
        <v>37</v>
      </c>
      <c r="C21" s="189" t="s">
        <v>18</v>
      </c>
      <c r="D21" s="189" t="s">
        <v>64</v>
      </c>
      <c r="E21" s="190">
        <v>407</v>
      </c>
      <c r="F21" s="190">
        <v>4070</v>
      </c>
      <c r="G21" s="191">
        <v>12.83</v>
      </c>
      <c r="H21" s="191" t="s">
        <v>39</v>
      </c>
    </row>
    <row r="22" spans="1:8" ht="15.75">
      <c r="A22" s="187">
        <v>7</v>
      </c>
      <c r="B22" s="197" t="s">
        <v>186</v>
      </c>
      <c r="C22" s="189" t="s">
        <v>130</v>
      </c>
      <c r="D22" s="189" t="s">
        <v>65</v>
      </c>
      <c r="E22" s="190">
        <v>240</v>
      </c>
      <c r="F22" s="190">
        <v>2416.504918</v>
      </c>
      <c r="G22" s="191">
        <v>7.62</v>
      </c>
      <c r="H22" s="191" t="s">
        <v>36</v>
      </c>
    </row>
    <row r="23" spans="1:8" ht="15.75">
      <c r="A23" s="187">
        <v>8</v>
      </c>
      <c r="B23" s="197" t="s">
        <v>13</v>
      </c>
      <c r="C23" s="189" t="s">
        <v>14</v>
      </c>
      <c r="D23" s="189" t="s">
        <v>66</v>
      </c>
      <c r="E23" s="190">
        <v>60</v>
      </c>
      <c r="F23" s="190">
        <v>600</v>
      </c>
      <c r="G23" s="191">
        <v>1.89</v>
      </c>
      <c r="H23" s="191" t="s">
        <v>128</v>
      </c>
    </row>
    <row r="24" spans="1:8" ht="15.75">
      <c r="A24" s="187"/>
      <c r="B24" s="197"/>
      <c r="C24" s="189"/>
      <c r="D24" s="189"/>
      <c r="E24" s="190"/>
      <c r="F24" s="190"/>
      <c r="G24" s="191"/>
      <c r="H24" s="191"/>
    </row>
    <row r="25" spans="1:15" ht="15.75">
      <c r="A25" s="198"/>
      <c r="B25" s="199" t="s">
        <v>44</v>
      </c>
      <c r="C25" s="200"/>
      <c r="D25" s="200"/>
      <c r="E25" s="201"/>
      <c r="F25" s="201">
        <f>SUM(F14:F23)</f>
        <v>23586.504918</v>
      </c>
      <c r="G25" s="249">
        <v>0.7437</v>
      </c>
      <c r="H25" s="201"/>
      <c r="I25" s="250"/>
      <c r="J25" s="251"/>
      <c r="K25" s="250"/>
      <c r="L25" s="250"/>
      <c r="M25" s="250"/>
      <c r="N25" s="250"/>
      <c r="O25" s="250"/>
    </row>
    <row r="26" spans="1:8" ht="15.75">
      <c r="A26" s="252"/>
      <c r="B26" s="253"/>
      <c r="C26" s="253"/>
      <c r="D26" s="253"/>
      <c r="E26" s="253"/>
      <c r="F26" s="254"/>
      <c r="G26" s="255"/>
      <c r="H26" s="255"/>
    </row>
    <row r="27" spans="1:10" ht="15.75">
      <c r="A27" s="252"/>
      <c r="B27" s="127" t="s">
        <v>150</v>
      </c>
      <c r="C27" s="252"/>
      <c r="D27" s="252"/>
      <c r="E27" s="252"/>
      <c r="F27" s="256"/>
      <c r="G27" s="257"/>
      <c r="H27" s="257"/>
      <c r="I27" s="235"/>
      <c r="J27" s="236"/>
    </row>
    <row r="28" spans="1:8" ht="15.75">
      <c r="A28" s="252"/>
      <c r="B28" s="126" t="s">
        <v>151</v>
      </c>
      <c r="C28" s="252"/>
      <c r="D28" s="252"/>
      <c r="E28" s="252"/>
      <c r="F28" s="190">
        <v>8113.1691685</v>
      </c>
      <c r="G28" s="207">
        <f>F28/F38</f>
        <v>0.2558336186083055</v>
      </c>
      <c r="H28" s="208">
        <v>0.06806461366915281</v>
      </c>
    </row>
    <row r="29" spans="1:15" ht="31.5" customHeight="1">
      <c r="A29" s="258"/>
      <c r="B29" s="259" t="s">
        <v>44</v>
      </c>
      <c r="C29" s="260"/>
      <c r="D29" s="260"/>
      <c r="E29" s="260"/>
      <c r="F29" s="260">
        <f>SUM(F28)</f>
        <v>8113.1691685</v>
      </c>
      <c r="G29" s="211">
        <v>0.25579999999999997</v>
      </c>
      <c r="H29" s="134"/>
      <c r="I29" s="230"/>
      <c r="J29" s="231"/>
      <c r="L29" s="230"/>
      <c r="M29" s="230"/>
      <c r="N29" s="230"/>
      <c r="O29" s="230"/>
    </row>
    <row r="30" spans="1:8" ht="15.75">
      <c r="A30" s="252"/>
      <c r="B30" s="252"/>
      <c r="C30" s="252"/>
      <c r="D30" s="252"/>
      <c r="E30" s="252"/>
      <c r="F30" s="256"/>
      <c r="G30" s="257"/>
      <c r="H30" s="257"/>
    </row>
    <row r="31" spans="1:8" ht="15.75">
      <c r="A31" s="252"/>
      <c r="B31" s="252" t="s">
        <v>152</v>
      </c>
      <c r="C31" s="252"/>
      <c r="D31" s="252"/>
      <c r="E31" s="261"/>
      <c r="F31" s="262">
        <v>43.7088489</v>
      </c>
      <c r="G31" s="263">
        <v>0.0013782768172400956</v>
      </c>
      <c r="H31" s="138"/>
    </row>
    <row r="32" spans="1:8" ht="15.75">
      <c r="A32" s="258"/>
      <c r="B32" s="259" t="s">
        <v>44</v>
      </c>
      <c r="C32" s="260"/>
      <c r="D32" s="260"/>
      <c r="E32" s="260"/>
      <c r="F32" s="260">
        <f>F31</f>
        <v>43.7088489</v>
      </c>
      <c r="G32" s="211">
        <v>0.0013782768172400956</v>
      </c>
      <c r="H32" s="134"/>
    </row>
    <row r="33" spans="1:8" ht="30.75" customHeight="1">
      <c r="A33" s="252"/>
      <c r="B33" s="252"/>
      <c r="C33" s="252"/>
      <c r="D33" s="252"/>
      <c r="E33" s="252"/>
      <c r="F33" s="256"/>
      <c r="G33" s="257"/>
      <c r="H33" s="257"/>
    </row>
    <row r="34" spans="1:8" ht="15.75">
      <c r="A34" s="252"/>
      <c r="B34" s="127" t="s">
        <v>127</v>
      </c>
      <c r="C34" s="252"/>
      <c r="D34" s="252"/>
      <c r="E34" s="252"/>
      <c r="F34" s="256"/>
      <c r="G34" s="257"/>
      <c r="H34" s="257"/>
    </row>
    <row r="35" spans="1:8" ht="15.75">
      <c r="A35" s="135">
        <v>1</v>
      </c>
      <c r="B35" s="135" t="s">
        <v>47</v>
      </c>
      <c r="C35" s="252"/>
      <c r="D35" s="252"/>
      <c r="E35" s="264"/>
      <c r="F35" s="256">
        <v>-45.996900500000976</v>
      </c>
      <c r="G35" s="263">
        <v>-0.0014</v>
      </c>
      <c r="H35" s="138"/>
    </row>
    <row r="36" spans="1:8" ht="15.75">
      <c r="A36" s="135">
        <v>2</v>
      </c>
      <c r="B36" s="135" t="s">
        <v>46</v>
      </c>
      <c r="C36" s="252"/>
      <c r="D36" s="252"/>
      <c r="E36" s="252"/>
      <c r="F36" s="256">
        <v>15.2919651</v>
      </c>
      <c r="G36" s="263">
        <v>0.0004822035244074941</v>
      </c>
      <c r="H36" s="138"/>
    </row>
    <row r="37" spans="1:15" ht="15.75">
      <c r="A37" s="265"/>
      <c r="B37" s="266" t="s">
        <v>44</v>
      </c>
      <c r="C37" s="266"/>
      <c r="D37" s="266"/>
      <c r="E37" s="267"/>
      <c r="F37" s="268">
        <f>F38-F32-F29-F25</f>
        <v>-30.704935400000977</v>
      </c>
      <c r="G37" s="269">
        <v>-0.0009</v>
      </c>
      <c r="H37" s="270"/>
      <c r="I37" s="230"/>
      <c r="J37" s="231"/>
      <c r="L37" s="230"/>
      <c r="M37" s="230"/>
      <c r="N37" s="230"/>
      <c r="O37" s="230"/>
    </row>
    <row r="38" spans="1:15" ht="15.75">
      <c r="A38" s="265"/>
      <c r="B38" s="271" t="s">
        <v>48</v>
      </c>
      <c r="C38" s="271"/>
      <c r="D38" s="271"/>
      <c r="E38" s="271"/>
      <c r="F38" s="146">
        <v>31712.678</v>
      </c>
      <c r="G38" s="147" t="s">
        <v>49</v>
      </c>
      <c r="H38" s="147"/>
      <c r="I38" s="230"/>
      <c r="J38" s="231"/>
      <c r="L38" s="230"/>
      <c r="M38" s="230"/>
      <c r="N38" s="230"/>
      <c r="O38" s="230"/>
    </row>
    <row r="39" spans="1:8" ht="15.75">
      <c r="A39" s="272"/>
      <c r="B39" s="273"/>
      <c r="C39" s="273"/>
      <c r="D39" s="273"/>
      <c r="E39" s="273"/>
      <c r="F39" s="273"/>
      <c r="G39" s="274"/>
      <c r="H39" s="218"/>
    </row>
    <row r="40" spans="1:8" ht="15.75">
      <c r="A40" s="272"/>
      <c r="B40" s="217" t="s">
        <v>187</v>
      </c>
      <c r="C40" s="273"/>
      <c r="D40" s="273"/>
      <c r="E40" s="273"/>
      <c r="F40" s="273"/>
      <c r="G40" s="153">
        <v>675000000</v>
      </c>
      <c r="H40" s="218"/>
    </row>
    <row r="41" spans="1:8" ht="15.75">
      <c r="A41" s="272"/>
      <c r="B41" s="217"/>
      <c r="C41" s="273"/>
      <c r="D41" s="273"/>
      <c r="E41" s="273"/>
      <c r="F41" s="273"/>
      <c r="G41" s="218"/>
      <c r="H41" s="218"/>
    </row>
    <row r="42" spans="1:8" ht="15.75">
      <c r="A42" s="272"/>
      <c r="B42" s="217"/>
      <c r="C42" s="273"/>
      <c r="D42" s="273"/>
      <c r="E42" s="273"/>
      <c r="F42" s="273"/>
      <c r="G42" s="218"/>
      <c r="H42" s="218"/>
    </row>
    <row r="43" spans="1:8" ht="15.75">
      <c r="A43" s="272"/>
      <c r="B43" s="158" t="s">
        <v>153</v>
      </c>
      <c r="C43" s="152"/>
      <c r="D43" s="273"/>
      <c r="E43" s="273"/>
      <c r="F43" s="275"/>
      <c r="G43" s="218"/>
      <c r="H43" s="218"/>
    </row>
    <row r="44" spans="1:8" ht="63">
      <c r="A44" s="272"/>
      <c r="B44" s="276" t="s">
        <v>188</v>
      </c>
      <c r="C44" s="221" t="s">
        <v>189</v>
      </c>
      <c r="D44" s="273"/>
      <c r="E44" s="273"/>
      <c r="F44" s="275"/>
      <c r="G44" s="218"/>
      <c r="H44" s="218"/>
    </row>
    <row r="45" spans="1:8" ht="15.75">
      <c r="A45" s="272"/>
      <c r="B45" s="158" t="s">
        <v>190</v>
      </c>
      <c r="C45" s="152"/>
      <c r="D45" s="273"/>
      <c r="E45" s="273"/>
      <c r="F45" s="275"/>
      <c r="G45" s="218"/>
      <c r="H45" s="218"/>
    </row>
    <row r="46" spans="1:8" ht="15.75">
      <c r="A46" s="272"/>
      <c r="B46" s="159" t="s">
        <v>157</v>
      </c>
      <c r="C46" s="222">
        <v>1220178.7209</v>
      </c>
      <c r="D46" s="273"/>
      <c r="E46" s="273"/>
      <c r="F46" s="275"/>
      <c r="G46" s="218"/>
      <c r="H46" s="218"/>
    </row>
    <row r="47" spans="1:8" ht="15.75">
      <c r="A47" s="272"/>
      <c r="B47" s="158" t="s">
        <v>191</v>
      </c>
      <c r="C47" s="152"/>
      <c r="D47" s="273"/>
      <c r="E47" s="273"/>
      <c r="F47" s="275"/>
      <c r="G47" s="218"/>
      <c r="H47" s="218"/>
    </row>
    <row r="48" spans="1:8" ht="15.75">
      <c r="A48" s="272"/>
      <c r="B48" s="159" t="s">
        <v>157</v>
      </c>
      <c r="C48" s="222">
        <v>1409452.3526</v>
      </c>
      <c r="D48" s="273"/>
      <c r="E48" s="273"/>
      <c r="F48" s="275"/>
      <c r="G48" s="218"/>
      <c r="H48" s="218"/>
    </row>
    <row r="49" spans="1:8" ht="15.75">
      <c r="A49" s="272"/>
      <c r="B49" s="161" t="s">
        <v>160</v>
      </c>
      <c r="C49" s="221" t="s">
        <v>161</v>
      </c>
      <c r="D49" s="273"/>
      <c r="E49" s="273"/>
      <c r="F49" s="275"/>
      <c r="G49" s="218"/>
      <c r="H49" s="218"/>
    </row>
    <row r="50" spans="1:8" ht="15.75">
      <c r="A50" s="272"/>
      <c r="B50" s="161" t="s">
        <v>162</v>
      </c>
      <c r="C50" s="221" t="s">
        <v>161</v>
      </c>
      <c r="D50" s="273"/>
      <c r="E50" s="273"/>
      <c r="F50" s="275"/>
      <c r="G50" s="218"/>
      <c r="H50" s="218"/>
    </row>
    <row r="51" spans="1:8" ht="15.75">
      <c r="A51" s="272"/>
      <c r="B51" s="155" t="s">
        <v>192</v>
      </c>
      <c r="C51" s="221" t="s">
        <v>161</v>
      </c>
      <c r="D51" s="273"/>
      <c r="E51" s="273"/>
      <c r="F51" s="275"/>
      <c r="G51" s="218"/>
      <c r="H51" s="218"/>
    </row>
    <row r="52" spans="1:8" ht="15.75">
      <c r="A52" s="272"/>
      <c r="B52" s="161" t="s">
        <v>164</v>
      </c>
      <c r="C52" s="221" t="s">
        <v>161</v>
      </c>
      <c r="D52" s="273"/>
      <c r="E52" s="273"/>
      <c r="F52" s="275"/>
      <c r="G52" s="218"/>
      <c r="H52" s="218"/>
    </row>
    <row r="53" spans="1:8" ht="15.75">
      <c r="A53" s="272"/>
      <c r="B53" s="223" t="s">
        <v>182</v>
      </c>
      <c r="C53" s="221" t="s">
        <v>126</v>
      </c>
      <c r="D53" s="273"/>
      <c r="E53" s="273"/>
      <c r="F53" s="275"/>
      <c r="G53" s="218"/>
      <c r="H53" s="218"/>
    </row>
    <row r="54" spans="1:8" ht="15.75">
      <c r="A54" s="272"/>
      <c r="B54" s="158" t="s">
        <v>167</v>
      </c>
      <c r="C54" s="221" t="s">
        <v>126</v>
      </c>
      <c r="D54" s="273"/>
      <c r="E54" s="273"/>
      <c r="F54" s="275"/>
      <c r="G54" s="218"/>
      <c r="H54" s="218"/>
    </row>
    <row r="55" spans="1:8" ht="15.75">
      <c r="A55" s="272"/>
      <c r="B55" s="170" t="s">
        <v>172</v>
      </c>
      <c r="C55" s="152"/>
      <c r="D55" s="273"/>
      <c r="E55" s="273"/>
      <c r="F55" s="275"/>
      <c r="G55" s="218"/>
      <c r="H55" s="218"/>
    </row>
    <row r="56" spans="1:8" ht="15.75">
      <c r="A56" s="272"/>
      <c r="B56" s="152" t="s">
        <v>193</v>
      </c>
      <c r="C56" s="152"/>
      <c r="D56" s="273"/>
      <c r="E56" s="273"/>
      <c r="F56" s="275"/>
      <c r="G56" s="218"/>
      <c r="H56" s="218"/>
    </row>
    <row r="57" spans="1:8" ht="15.75">
      <c r="A57" s="272"/>
      <c r="B57" s="217"/>
      <c r="C57" s="273"/>
      <c r="D57" s="273"/>
      <c r="E57" s="273"/>
      <c r="F57" s="275"/>
      <c r="G57" s="218"/>
      <c r="H57" s="218"/>
    </row>
    <row r="58" spans="1:8" ht="15.75">
      <c r="A58" s="272"/>
      <c r="B58" s="171" t="s">
        <v>173</v>
      </c>
      <c r="C58" s="273"/>
      <c r="D58" s="273"/>
      <c r="E58" s="273"/>
      <c r="F58" s="275"/>
      <c r="G58" s="218"/>
      <c r="H58" s="218"/>
    </row>
    <row r="59" spans="1:8" ht="15.75">
      <c r="A59" s="272"/>
      <c r="B59" s="217"/>
      <c r="C59" s="273"/>
      <c r="D59" s="273"/>
      <c r="E59" s="273"/>
      <c r="F59" s="275"/>
      <c r="G59" s="218"/>
      <c r="H59" s="218"/>
    </row>
    <row r="60" spans="1:8" ht="15.75">
      <c r="A60" s="172" t="s">
        <v>90</v>
      </c>
      <c r="B60" s="173" t="s">
        <v>91</v>
      </c>
      <c r="C60" s="173"/>
      <c r="D60" s="173"/>
      <c r="E60" s="173"/>
      <c r="F60" s="173"/>
      <c r="G60" s="174"/>
      <c r="H60" s="277"/>
    </row>
    <row r="62" spans="5:6" ht="15.75">
      <c r="E62" s="227">
        <v>2156312166.17</v>
      </c>
      <c r="F62" s="278">
        <v>21563.1216617</v>
      </c>
    </row>
    <row r="63" ht="15.75">
      <c r="F63" s="278">
        <v>2249.2896881999986</v>
      </c>
    </row>
  </sheetData>
  <sheetProtection/>
  <mergeCells count="10">
    <mergeCell ref="E10:E11"/>
    <mergeCell ref="G10:G11"/>
    <mergeCell ref="H10:H11"/>
    <mergeCell ref="B60:G60"/>
    <mergeCell ref="A6:G6"/>
    <mergeCell ref="A7:G7"/>
    <mergeCell ref="A8:G8"/>
    <mergeCell ref="A10:A11"/>
    <mergeCell ref="B10:B11"/>
    <mergeCell ref="C10:C11"/>
  </mergeCells>
  <conditionalFormatting sqref="C25:D25">
    <cfRule type="cellIs" priority="1" dxfId="2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7.28125" style="0" customWidth="1"/>
    <col min="2" max="2" width="57.8515625" style="0" customWidth="1"/>
    <col min="3" max="3" width="17.7109375" style="0" customWidth="1"/>
    <col min="4" max="4" width="19.28125" style="0" customWidth="1"/>
    <col min="5" max="5" width="20.421875" style="0" customWidth="1"/>
    <col min="6" max="6" width="19.7109375" style="0" customWidth="1"/>
    <col min="7" max="7" width="15.140625" style="0" customWidth="1"/>
    <col min="8" max="8" width="15.00390625" style="0" customWidth="1"/>
  </cols>
  <sheetData>
    <row r="1" spans="1:7" ht="15">
      <c r="A1" s="10"/>
      <c r="G1" s="11"/>
    </row>
    <row r="2" spans="1:8" ht="15">
      <c r="A2" s="86" t="s">
        <v>69</v>
      </c>
      <c r="B2" s="86"/>
      <c r="C2" s="86"/>
      <c r="D2" s="86"/>
      <c r="E2" s="86"/>
      <c r="F2" s="86"/>
      <c r="G2" s="86"/>
      <c r="H2" s="86"/>
    </row>
    <row r="3" spans="1:7" ht="15">
      <c r="A3" s="12"/>
      <c r="B3" s="13" t="s">
        <v>0</v>
      </c>
      <c r="G3" s="11"/>
    </row>
    <row r="4" spans="1:8" ht="26.25" customHeight="1">
      <c r="A4" s="40" t="s">
        <v>1</v>
      </c>
      <c r="B4" s="41" t="s">
        <v>2</v>
      </c>
      <c r="C4" s="41" t="s">
        <v>3</v>
      </c>
      <c r="D4" s="42" t="s">
        <v>4</v>
      </c>
      <c r="E4" s="42" t="s">
        <v>5</v>
      </c>
      <c r="F4" s="49" t="s">
        <v>6</v>
      </c>
      <c r="G4" s="43" t="s">
        <v>7</v>
      </c>
      <c r="H4" s="49" t="s">
        <v>8</v>
      </c>
    </row>
    <row r="5" spans="1:8" ht="15">
      <c r="A5" s="14"/>
      <c r="B5" s="15"/>
      <c r="C5" s="15"/>
      <c r="D5" s="15"/>
      <c r="E5" s="16"/>
      <c r="F5" s="17"/>
      <c r="G5" s="18"/>
      <c r="H5" s="17"/>
    </row>
    <row r="6" spans="1:8" ht="15">
      <c r="A6" s="19"/>
      <c r="B6" s="20" t="s">
        <v>9</v>
      </c>
      <c r="C6" s="21"/>
      <c r="D6" s="21"/>
      <c r="E6" s="22"/>
      <c r="F6" s="22"/>
      <c r="G6" s="23"/>
      <c r="H6" s="22"/>
    </row>
    <row r="7" spans="1:8" ht="15">
      <c r="A7" s="19"/>
      <c r="B7" s="24"/>
      <c r="C7" s="21"/>
      <c r="D7" s="21"/>
      <c r="E7" s="22"/>
      <c r="F7" s="22"/>
      <c r="G7" s="25"/>
      <c r="H7" s="22"/>
    </row>
    <row r="8" spans="1:8" ht="15">
      <c r="A8" s="19"/>
      <c r="B8" s="20" t="s">
        <v>21</v>
      </c>
      <c r="C8" s="24"/>
      <c r="D8" s="24"/>
      <c r="E8" s="24"/>
      <c r="F8" s="24"/>
      <c r="G8" s="24"/>
      <c r="H8" s="19"/>
    </row>
    <row r="9" spans="1:8" ht="15">
      <c r="A9" s="19"/>
      <c r="B9" s="24"/>
      <c r="C9" s="21"/>
      <c r="D9" s="21"/>
      <c r="E9" s="22"/>
      <c r="F9" s="22"/>
      <c r="G9" s="32"/>
      <c r="H9" s="22"/>
    </row>
    <row r="10" spans="1:8" ht="15">
      <c r="A10" s="19"/>
      <c r="B10" s="20" t="s">
        <v>42</v>
      </c>
      <c r="C10" s="21"/>
      <c r="D10" s="21"/>
      <c r="E10" s="22"/>
      <c r="F10" s="22"/>
      <c r="G10" s="32"/>
      <c r="H10" s="22"/>
    </row>
    <row r="11" spans="1:8" ht="15">
      <c r="A11" s="19"/>
      <c r="B11" s="24"/>
      <c r="C11" s="21"/>
      <c r="D11" s="21"/>
      <c r="E11" s="22"/>
      <c r="F11" s="22"/>
      <c r="G11" s="32"/>
      <c r="H11" s="22"/>
    </row>
    <row r="12" spans="1:8" ht="15">
      <c r="A12" s="19"/>
      <c r="B12" s="20" t="s">
        <v>43</v>
      </c>
      <c r="C12" s="21"/>
      <c r="D12" s="21"/>
      <c r="E12" s="22"/>
      <c r="F12" s="22"/>
      <c r="G12" s="32"/>
      <c r="H12" s="22"/>
    </row>
    <row r="13" spans="1:8" ht="15">
      <c r="A13" s="35"/>
      <c r="B13" s="36" t="s">
        <v>44</v>
      </c>
      <c r="C13" s="37"/>
      <c r="D13" s="37"/>
      <c r="E13" s="38">
        <v>0</v>
      </c>
      <c r="F13" s="38">
        <v>0</v>
      </c>
      <c r="G13" s="39">
        <v>0</v>
      </c>
      <c r="H13" s="38"/>
    </row>
    <row r="14" spans="1:8" ht="15">
      <c r="A14" s="14"/>
      <c r="B14" s="20" t="s">
        <v>45</v>
      </c>
      <c r="C14" s="15"/>
      <c r="D14" s="15"/>
      <c r="E14" s="16"/>
      <c r="F14" s="17"/>
      <c r="G14" s="18"/>
      <c r="H14" s="17"/>
    </row>
    <row r="15" spans="1:8" ht="15">
      <c r="A15" s="35"/>
      <c r="B15" s="36" t="s">
        <v>44</v>
      </c>
      <c r="C15" s="37"/>
      <c r="D15" s="37"/>
      <c r="E15" s="44"/>
      <c r="F15" s="38">
        <v>0</v>
      </c>
      <c r="G15" s="39">
        <v>0</v>
      </c>
      <c r="H15" s="38"/>
    </row>
    <row r="16" spans="1:8" ht="15">
      <c r="A16" s="26"/>
      <c r="B16" s="29" t="s">
        <v>46</v>
      </c>
      <c r="C16" s="27"/>
      <c r="D16" s="27"/>
      <c r="E16" s="28"/>
      <c r="F16" s="30"/>
      <c r="G16" s="31"/>
      <c r="H16" s="30"/>
    </row>
    <row r="17" spans="1:8" ht="15">
      <c r="A17" s="26"/>
      <c r="B17" s="29" t="s">
        <v>47</v>
      </c>
      <c r="C17" s="27"/>
      <c r="D17" s="27"/>
      <c r="E17" s="28"/>
      <c r="F17" s="22">
        <v>0</v>
      </c>
      <c r="G17" s="32">
        <v>100</v>
      </c>
      <c r="H17" s="22"/>
    </row>
    <row r="18" spans="1:8" ht="15">
      <c r="A18" s="35"/>
      <c r="B18" s="45" t="s">
        <v>44</v>
      </c>
      <c r="C18" s="37"/>
      <c r="D18" s="37"/>
      <c r="E18" s="44"/>
      <c r="F18" s="38">
        <v>0</v>
      </c>
      <c r="G18" s="39">
        <v>100</v>
      </c>
      <c r="H18" s="38"/>
    </row>
    <row r="19" spans="1:8" ht="15">
      <c r="A19" s="46"/>
      <c r="B19" s="48" t="s">
        <v>48</v>
      </c>
      <c r="C19" s="47"/>
      <c r="D19" s="47"/>
      <c r="E19" s="47"/>
      <c r="F19" s="33">
        <v>0</v>
      </c>
      <c r="G19" s="34" t="s">
        <v>49</v>
      </c>
      <c r="H19" s="33"/>
    </row>
  </sheetData>
  <sheetProtection/>
  <mergeCells count="1">
    <mergeCell ref="A2:H2"/>
  </mergeCells>
  <conditionalFormatting sqref="C13:D13 C15:E18 F16 H16">
    <cfRule type="cellIs" priority="1" dxfId="22" operator="lessThan" stopIfTrue="1">
      <formula>0</formula>
    </cfRule>
  </conditionalFormatting>
  <conditionalFormatting sqref="G16">
    <cfRule type="cellIs" priority="2" dxfId="2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:H16384"/>
    </sheetView>
  </sheetViews>
  <sheetFormatPr defaultColWidth="9.140625" defaultRowHeight="15"/>
  <cols>
    <col min="1" max="1" width="7.57421875" style="230" customWidth="1"/>
    <col min="2" max="2" width="62.00390625" style="230" customWidth="1"/>
    <col min="3" max="3" width="23.8515625" style="230" customWidth="1"/>
    <col min="4" max="4" width="18.421875" style="230" customWidth="1"/>
    <col min="5" max="5" width="13.57421875" style="230" bestFit="1" customWidth="1"/>
    <col min="6" max="6" width="16.8515625" style="230" customWidth="1"/>
    <col min="7" max="8" width="14.7109375" style="230" customWidth="1"/>
  </cols>
  <sheetData>
    <row r="1" ht="15.75">
      <c r="E1" s="279"/>
    </row>
    <row r="2" ht="15" customHeight="1">
      <c r="E2" s="279"/>
    </row>
    <row r="3" ht="15.75">
      <c r="E3" s="279"/>
    </row>
    <row r="4" ht="26.25" customHeight="1">
      <c r="E4" s="279"/>
    </row>
    <row r="5" spans="1:5" ht="15.75">
      <c r="A5" s="102" t="s">
        <v>141</v>
      </c>
      <c r="E5" s="279"/>
    </row>
    <row r="6" spans="1:8" ht="15.75">
      <c r="A6" s="103" t="s">
        <v>194</v>
      </c>
      <c r="B6" s="104"/>
      <c r="C6" s="104"/>
      <c r="D6" s="104"/>
      <c r="E6" s="104"/>
      <c r="F6" s="104"/>
      <c r="G6" s="105"/>
      <c r="H6" s="280"/>
    </row>
    <row r="7" spans="1:8" ht="15.75">
      <c r="A7" s="281" t="s">
        <v>185</v>
      </c>
      <c r="B7" s="282"/>
      <c r="C7" s="282"/>
      <c r="D7" s="282"/>
      <c r="E7" s="282"/>
      <c r="F7" s="282"/>
      <c r="G7" s="283"/>
      <c r="H7" s="280"/>
    </row>
    <row r="8" spans="1:8" ht="15.75">
      <c r="A8" s="232" t="s">
        <v>144</v>
      </c>
      <c r="B8" s="233"/>
      <c r="C8" s="233"/>
      <c r="D8" s="233"/>
      <c r="E8" s="233"/>
      <c r="F8" s="233"/>
      <c r="G8" s="234"/>
      <c r="H8" s="278"/>
    </row>
    <row r="9" spans="1:8" ht="15.75">
      <c r="A9" s="237"/>
      <c r="B9" s="238"/>
      <c r="C9" s="238"/>
      <c r="D9" s="238"/>
      <c r="E9" s="238"/>
      <c r="F9" s="238"/>
      <c r="G9" s="239"/>
      <c r="H9" s="239"/>
    </row>
    <row r="10" spans="1:8" ht="15.75">
      <c r="A10" s="116" t="s">
        <v>1</v>
      </c>
      <c r="B10" s="181" t="s">
        <v>103</v>
      </c>
      <c r="C10" s="181" t="s">
        <v>145</v>
      </c>
      <c r="D10" s="182" t="s">
        <v>4</v>
      </c>
      <c r="E10" s="181" t="s">
        <v>5</v>
      </c>
      <c r="F10" s="183" t="s">
        <v>104</v>
      </c>
      <c r="G10" s="184" t="s">
        <v>105</v>
      </c>
      <c r="H10" s="184" t="s">
        <v>8</v>
      </c>
    </row>
    <row r="11" spans="1:8" ht="15.75">
      <c r="A11" s="116"/>
      <c r="B11" s="181"/>
      <c r="C11" s="181"/>
      <c r="D11" s="182"/>
      <c r="E11" s="181"/>
      <c r="F11" s="183" t="s">
        <v>146</v>
      </c>
      <c r="G11" s="184"/>
      <c r="H11" s="184"/>
    </row>
    <row r="12" spans="1:8" ht="15.75">
      <c r="A12" s="187"/>
      <c r="B12" s="188" t="s">
        <v>9</v>
      </c>
      <c r="C12" s="189"/>
      <c r="D12" s="189"/>
      <c r="E12" s="190"/>
      <c r="F12" s="190"/>
      <c r="G12" s="247"/>
      <c r="H12" s="190"/>
    </row>
    <row r="13" spans="1:8" ht="15.75">
      <c r="A13" s="187">
        <v>1</v>
      </c>
      <c r="B13" s="197" t="s">
        <v>41</v>
      </c>
      <c r="C13" s="189" t="s">
        <v>33</v>
      </c>
      <c r="D13" s="189" t="s">
        <v>67</v>
      </c>
      <c r="E13" s="190">
        <v>610</v>
      </c>
      <c r="F13" s="190">
        <v>6100</v>
      </c>
      <c r="G13" s="191">
        <v>24.41</v>
      </c>
      <c r="H13" s="191" t="s">
        <v>20</v>
      </c>
    </row>
    <row r="14" spans="1:8" ht="15.75">
      <c r="A14" s="187">
        <v>2</v>
      </c>
      <c r="B14" s="197" t="s">
        <v>17</v>
      </c>
      <c r="C14" s="189" t="s">
        <v>18</v>
      </c>
      <c r="D14" s="189" t="s">
        <v>68</v>
      </c>
      <c r="E14" s="190">
        <v>478</v>
      </c>
      <c r="F14" s="190">
        <v>4780</v>
      </c>
      <c r="G14" s="191">
        <v>19.13</v>
      </c>
      <c r="H14" s="191" t="s">
        <v>20</v>
      </c>
    </row>
    <row r="15" spans="1:8" ht="15.75">
      <c r="A15" s="187">
        <v>3</v>
      </c>
      <c r="B15" s="197" t="s">
        <v>32</v>
      </c>
      <c r="C15" s="189" t="s">
        <v>33</v>
      </c>
      <c r="D15" s="189" t="s">
        <v>58</v>
      </c>
      <c r="E15" s="190">
        <v>250</v>
      </c>
      <c r="F15" s="190">
        <v>2500</v>
      </c>
      <c r="G15" s="191">
        <v>10</v>
      </c>
      <c r="H15" s="191" t="s">
        <v>35</v>
      </c>
    </row>
    <row r="16" spans="1:8" ht="15.75">
      <c r="A16" s="187">
        <v>4</v>
      </c>
      <c r="B16" s="197" t="s">
        <v>13</v>
      </c>
      <c r="C16" s="189" t="s">
        <v>14</v>
      </c>
      <c r="D16" s="189" t="s">
        <v>63</v>
      </c>
      <c r="E16" s="190">
        <v>210</v>
      </c>
      <c r="F16" s="190">
        <v>2100</v>
      </c>
      <c r="G16" s="191">
        <v>8.4</v>
      </c>
      <c r="H16" s="191" t="s">
        <v>128</v>
      </c>
    </row>
    <row r="17" spans="1:8" ht="15.75">
      <c r="A17" s="187">
        <v>5</v>
      </c>
      <c r="B17" s="197" t="s">
        <v>186</v>
      </c>
      <c r="C17" s="189" t="s">
        <v>130</v>
      </c>
      <c r="D17" s="189" t="s">
        <v>61</v>
      </c>
      <c r="E17" s="190">
        <v>260</v>
      </c>
      <c r="F17" s="190">
        <v>1950</v>
      </c>
      <c r="G17" s="191">
        <v>7.8</v>
      </c>
      <c r="H17" s="191" t="s">
        <v>62</v>
      </c>
    </row>
    <row r="18" spans="1:8" ht="15.75">
      <c r="A18" s="187"/>
      <c r="B18" s="197"/>
      <c r="C18" s="189"/>
      <c r="D18" s="189"/>
      <c r="E18" s="190"/>
      <c r="F18" s="190"/>
      <c r="G18" s="248"/>
      <c r="H18" s="190"/>
    </row>
    <row r="19" spans="1:8" ht="15.75">
      <c r="A19" s="187"/>
      <c r="B19" s="188" t="s">
        <v>21</v>
      </c>
      <c r="C19" s="197"/>
      <c r="D19" s="197"/>
      <c r="E19" s="197"/>
      <c r="F19" s="197"/>
      <c r="G19" s="197"/>
      <c r="H19" s="187"/>
    </row>
    <row r="20" spans="1:8" ht="15.75">
      <c r="A20" s="187">
        <v>6</v>
      </c>
      <c r="B20" s="197" t="s">
        <v>37</v>
      </c>
      <c r="C20" s="189" t="s">
        <v>18</v>
      </c>
      <c r="D20" s="189" t="s">
        <v>64</v>
      </c>
      <c r="E20" s="190">
        <v>163</v>
      </c>
      <c r="F20" s="190">
        <v>1630</v>
      </c>
      <c r="G20" s="191">
        <v>6.5200000000000005</v>
      </c>
      <c r="H20" s="191" t="s">
        <v>39</v>
      </c>
    </row>
    <row r="21" spans="1:8" ht="15.75">
      <c r="A21" s="187">
        <v>7</v>
      </c>
      <c r="B21" s="197" t="s">
        <v>186</v>
      </c>
      <c r="C21" s="189" t="s">
        <v>130</v>
      </c>
      <c r="D21" s="189" t="s">
        <v>65</v>
      </c>
      <c r="E21" s="190">
        <v>160</v>
      </c>
      <c r="F21" s="190">
        <v>1611.0032787</v>
      </c>
      <c r="G21" s="191">
        <v>6.45</v>
      </c>
      <c r="H21" s="191" t="s">
        <v>36</v>
      </c>
    </row>
    <row r="22" spans="1:8" ht="15.75">
      <c r="A22" s="187">
        <v>8</v>
      </c>
      <c r="B22" s="197" t="s">
        <v>13</v>
      </c>
      <c r="C22" s="189" t="s">
        <v>14</v>
      </c>
      <c r="D22" s="189" t="s">
        <v>66</v>
      </c>
      <c r="E22" s="190">
        <v>60</v>
      </c>
      <c r="F22" s="190">
        <v>600</v>
      </c>
      <c r="G22" s="191">
        <v>2.4</v>
      </c>
      <c r="H22" s="191" t="s">
        <v>128</v>
      </c>
    </row>
    <row r="23" spans="1:8" ht="15.75">
      <c r="A23" s="187"/>
      <c r="B23" s="197"/>
      <c r="C23" s="189"/>
      <c r="D23" s="189"/>
      <c r="E23" s="190"/>
      <c r="F23" s="190"/>
      <c r="G23" s="191"/>
      <c r="H23" s="190"/>
    </row>
    <row r="24" spans="1:8" ht="15.75">
      <c r="A24" s="198"/>
      <c r="B24" s="199" t="s">
        <v>44</v>
      </c>
      <c r="C24" s="200"/>
      <c r="D24" s="200"/>
      <c r="E24" s="201"/>
      <c r="F24" s="202">
        <v>21271.0032787</v>
      </c>
      <c r="G24" s="203">
        <v>0.8511</v>
      </c>
      <c r="H24" s="201"/>
    </row>
    <row r="25" spans="1:8" ht="15.75">
      <c r="A25" s="252"/>
      <c r="B25" s="253"/>
      <c r="C25" s="253"/>
      <c r="D25" s="253"/>
      <c r="E25" s="253"/>
      <c r="F25" s="254"/>
      <c r="G25" s="255"/>
      <c r="H25" s="255"/>
    </row>
    <row r="26" spans="1:8" ht="15.75">
      <c r="A26" s="265"/>
      <c r="B26" s="127" t="s">
        <v>150</v>
      </c>
      <c r="C26" s="265"/>
      <c r="D26" s="265"/>
      <c r="E26" s="265"/>
      <c r="F26" s="284"/>
      <c r="G26" s="285"/>
      <c r="H26" s="285"/>
    </row>
    <row r="27" spans="1:8" ht="15.75">
      <c r="A27" s="265"/>
      <c r="B27" s="126" t="s">
        <v>151</v>
      </c>
      <c r="C27" s="265"/>
      <c r="D27" s="265"/>
      <c r="E27" s="265"/>
      <c r="F27" s="284">
        <v>3722.5098827</v>
      </c>
      <c r="G27" s="138">
        <v>14.9</v>
      </c>
      <c r="H27" s="208">
        <v>0.06772205201335806</v>
      </c>
    </row>
    <row r="28" spans="1:8" ht="15.75">
      <c r="A28" s="258"/>
      <c r="B28" s="259" t="s">
        <v>44</v>
      </c>
      <c r="C28" s="259"/>
      <c r="D28" s="259"/>
      <c r="E28" s="259"/>
      <c r="F28" s="286">
        <f>SUM(F27)</f>
        <v>3722.5098827</v>
      </c>
      <c r="G28" s="211">
        <v>0.149</v>
      </c>
      <c r="H28" s="134"/>
    </row>
    <row r="29" spans="1:8" ht="15.75">
      <c r="A29" s="265"/>
      <c r="B29" s="265"/>
      <c r="C29" s="265"/>
      <c r="D29" s="265"/>
      <c r="E29" s="265"/>
      <c r="F29" s="284"/>
      <c r="G29" s="285"/>
      <c r="H29" s="285"/>
    </row>
    <row r="30" spans="1:8" ht="30.75" customHeight="1">
      <c r="A30" s="252"/>
      <c r="B30" s="287" t="s">
        <v>152</v>
      </c>
      <c r="C30" s="252"/>
      <c r="D30" s="252"/>
      <c r="E30" s="261"/>
      <c r="F30" s="284">
        <v>20.1457079</v>
      </c>
      <c r="G30" s="138">
        <v>0.08061623574344266</v>
      </c>
      <c r="H30" s="138"/>
    </row>
    <row r="31" spans="1:8" ht="15.75">
      <c r="A31" s="258"/>
      <c r="B31" s="259" t="s">
        <v>44</v>
      </c>
      <c r="C31" s="259"/>
      <c r="D31" s="259"/>
      <c r="E31" s="288"/>
      <c r="F31" s="286">
        <f>F30</f>
        <v>20.1457079</v>
      </c>
      <c r="G31" s="211">
        <v>0.000806162357434427</v>
      </c>
      <c r="H31" s="134"/>
    </row>
    <row r="32" spans="1:8" ht="15.75">
      <c r="A32" s="265"/>
      <c r="B32" s="265"/>
      <c r="C32" s="265"/>
      <c r="D32" s="265"/>
      <c r="E32" s="265"/>
      <c r="F32" s="284"/>
      <c r="G32" s="285"/>
      <c r="H32" s="285"/>
    </row>
    <row r="33" spans="1:8" ht="15.75">
      <c r="A33" s="265"/>
      <c r="B33" s="127" t="s">
        <v>127</v>
      </c>
      <c r="C33" s="265"/>
      <c r="D33" s="265"/>
      <c r="E33" s="265"/>
      <c r="F33" s="284"/>
      <c r="G33" s="285"/>
      <c r="H33" s="285"/>
    </row>
    <row r="34" spans="1:8" ht="30" customHeight="1">
      <c r="A34" s="252">
        <v>1</v>
      </c>
      <c r="B34" s="265" t="s">
        <v>47</v>
      </c>
      <c r="C34" s="265"/>
      <c r="D34" s="252"/>
      <c r="E34" s="252"/>
      <c r="F34" s="256">
        <v>-37.01390839999799</v>
      </c>
      <c r="G34" s="263">
        <v>-0.0014</v>
      </c>
      <c r="H34" s="138"/>
    </row>
    <row r="35" spans="1:8" ht="15.75">
      <c r="A35" s="265">
        <v>2</v>
      </c>
      <c r="B35" s="252" t="s">
        <v>46</v>
      </c>
      <c r="C35" s="265"/>
      <c r="D35" s="265"/>
      <c r="E35" s="265"/>
      <c r="F35" s="141">
        <v>12.9960391</v>
      </c>
      <c r="G35" s="263">
        <v>0.000520057054841244</v>
      </c>
      <c r="H35" s="138"/>
    </row>
    <row r="36" spans="1:8" ht="15.75">
      <c r="A36" s="265"/>
      <c r="B36" s="259" t="s">
        <v>44</v>
      </c>
      <c r="C36" s="259"/>
      <c r="D36" s="259"/>
      <c r="E36" s="259"/>
      <c r="F36" s="286">
        <f>F37-F31-F28-F24</f>
        <v>-24.017869299997983</v>
      </c>
      <c r="G36" s="211">
        <v>-0.0009</v>
      </c>
      <c r="H36" s="134"/>
    </row>
    <row r="37" spans="1:8" ht="15.75">
      <c r="A37" s="265"/>
      <c r="B37" s="271" t="s">
        <v>48</v>
      </c>
      <c r="C37" s="271"/>
      <c r="D37" s="271"/>
      <c r="E37" s="271"/>
      <c r="F37" s="289">
        <v>24989.641</v>
      </c>
      <c r="G37" s="147" t="s">
        <v>49</v>
      </c>
      <c r="H37" s="147"/>
    </row>
    <row r="38" spans="1:8" ht="15.75">
      <c r="A38" s="272"/>
      <c r="B38" s="273"/>
      <c r="C38" s="273"/>
      <c r="D38" s="273"/>
      <c r="E38" s="273"/>
      <c r="F38" s="275"/>
      <c r="G38" s="290"/>
      <c r="H38" s="274"/>
    </row>
    <row r="39" spans="1:8" ht="15.75">
      <c r="A39" s="272"/>
      <c r="B39" s="217" t="s">
        <v>195</v>
      </c>
      <c r="C39" s="273"/>
      <c r="D39" s="273"/>
      <c r="E39" s="273"/>
      <c r="F39" s="291"/>
      <c r="G39" s="292">
        <v>543750000</v>
      </c>
      <c r="H39" s="290"/>
    </row>
    <row r="40" spans="1:8" ht="15.75">
      <c r="A40" s="272"/>
      <c r="B40" s="217"/>
      <c r="C40" s="273"/>
      <c r="D40" s="273"/>
      <c r="E40" s="273"/>
      <c r="F40" s="275"/>
      <c r="G40" s="290"/>
      <c r="H40" s="290"/>
    </row>
    <row r="41" spans="1:8" ht="15.75">
      <c r="A41" s="272"/>
      <c r="B41" s="158" t="s">
        <v>153</v>
      </c>
      <c r="C41" s="152"/>
      <c r="D41" s="273"/>
      <c r="E41" s="273"/>
      <c r="F41" s="291"/>
      <c r="G41" s="290"/>
      <c r="H41" s="290"/>
    </row>
    <row r="42" spans="1:8" ht="78.75">
      <c r="A42" s="272"/>
      <c r="B42" s="155" t="s">
        <v>196</v>
      </c>
      <c r="C42" s="221" t="s">
        <v>197</v>
      </c>
      <c r="D42" s="273"/>
      <c r="E42" s="273"/>
      <c r="F42" s="291"/>
      <c r="G42" s="290"/>
      <c r="H42" s="290"/>
    </row>
    <row r="43" spans="1:8" ht="15.75">
      <c r="A43" s="272"/>
      <c r="B43" s="158" t="s">
        <v>190</v>
      </c>
      <c r="C43" s="152"/>
      <c r="D43" s="273"/>
      <c r="E43" s="273"/>
      <c r="F43" s="275"/>
      <c r="G43" s="290"/>
      <c r="H43" s="290"/>
    </row>
    <row r="44" spans="1:8" ht="15.75">
      <c r="A44" s="272"/>
      <c r="B44" s="159" t="s">
        <v>157</v>
      </c>
      <c r="C44" s="222">
        <v>1304319.4793</v>
      </c>
      <c r="D44" s="273"/>
      <c r="E44" s="273"/>
      <c r="F44" s="275"/>
      <c r="G44" s="290"/>
      <c r="H44" s="290"/>
    </row>
    <row r="45" spans="1:8" ht="15.75">
      <c r="A45" s="272"/>
      <c r="B45" s="158" t="s">
        <v>191</v>
      </c>
      <c r="C45" s="152"/>
      <c r="D45" s="273"/>
      <c r="E45" s="273"/>
      <c r="F45" s="275"/>
      <c r="G45" s="290"/>
      <c r="H45" s="290"/>
    </row>
    <row r="46" spans="1:8" ht="15.75">
      <c r="A46" s="272"/>
      <c r="B46" s="159" t="s">
        <v>157</v>
      </c>
      <c r="C46" s="222">
        <v>1378738.8105</v>
      </c>
      <c r="D46" s="273"/>
      <c r="E46" s="273"/>
      <c r="F46" s="275"/>
      <c r="G46" s="290"/>
      <c r="H46" s="290"/>
    </row>
    <row r="47" spans="1:8" ht="15.75">
      <c r="A47" s="272"/>
      <c r="B47" s="161" t="s">
        <v>160</v>
      </c>
      <c r="C47" s="221" t="s">
        <v>161</v>
      </c>
      <c r="D47" s="273"/>
      <c r="E47" s="273"/>
      <c r="F47" s="275"/>
      <c r="G47" s="290"/>
      <c r="H47" s="290"/>
    </row>
    <row r="48" spans="1:8" ht="31.5">
      <c r="A48" s="272"/>
      <c r="B48" s="155" t="s">
        <v>198</v>
      </c>
      <c r="C48" s="221" t="s">
        <v>161</v>
      </c>
      <c r="D48" s="273"/>
      <c r="E48" s="273"/>
      <c r="F48" s="275"/>
      <c r="G48" s="290"/>
      <c r="H48" s="290"/>
    </row>
    <row r="49" spans="1:8" ht="31.5">
      <c r="A49" s="272"/>
      <c r="B49" s="155" t="s">
        <v>163</v>
      </c>
      <c r="C49" s="221" t="s">
        <v>161</v>
      </c>
      <c r="D49" s="273"/>
      <c r="E49" s="273"/>
      <c r="F49" s="275"/>
      <c r="G49" s="290"/>
      <c r="H49" s="290"/>
    </row>
    <row r="50" spans="1:8" ht="15.75">
      <c r="A50" s="272"/>
      <c r="B50" s="161" t="s">
        <v>164</v>
      </c>
      <c r="C50" s="221" t="s">
        <v>161</v>
      </c>
      <c r="D50" s="273"/>
      <c r="E50" s="273"/>
      <c r="F50" s="275"/>
      <c r="G50" s="290"/>
      <c r="H50" s="290"/>
    </row>
    <row r="51" spans="1:8" ht="31.5">
      <c r="A51" s="272"/>
      <c r="B51" s="223" t="s">
        <v>182</v>
      </c>
      <c r="C51" s="221" t="s">
        <v>126</v>
      </c>
      <c r="D51" s="273"/>
      <c r="E51" s="273"/>
      <c r="F51" s="275"/>
      <c r="G51" s="290"/>
      <c r="H51" s="290"/>
    </row>
    <row r="52" spans="1:8" ht="15.75">
      <c r="A52" s="272"/>
      <c r="B52" s="158" t="s">
        <v>167</v>
      </c>
      <c r="C52" s="221" t="s">
        <v>126</v>
      </c>
      <c r="D52" s="273"/>
      <c r="E52" s="273"/>
      <c r="F52" s="275"/>
      <c r="G52" s="290"/>
      <c r="H52" s="290"/>
    </row>
    <row r="53" spans="1:8" ht="15.75">
      <c r="A53" s="272"/>
      <c r="B53" s="170" t="s">
        <v>172</v>
      </c>
      <c r="C53" s="152"/>
      <c r="D53" s="273"/>
      <c r="E53" s="273"/>
      <c r="F53" s="275"/>
      <c r="G53" s="290"/>
      <c r="H53" s="290"/>
    </row>
    <row r="54" spans="1:8" ht="15.75">
      <c r="A54" s="272"/>
      <c r="B54" s="152" t="s">
        <v>199</v>
      </c>
      <c r="C54" s="152"/>
      <c r="D54" s="273"/>
      <c r="E54" s="273"/>
      <c r="F54" s="275"/>
      <c r="G54" s="290"/>
      <c r="H54" s="290"/>
    </row>
    <row r="55" spans="1:8" ht="15.75">
      <c r="A55" s="272"/>
      <c r="B55" s="217"/>
      <c r="C55" s="273"/>
      <c r="D55" s="273"/>
      <c r="E55" s="273"/>
      <c r="F55" s="275"/>
      <c r="G55" s="290"/>
      <c r="H55" s="290"/>
    </row>
    <row r="56" spans="1:8" ht="15.75">
      <c r="A56" s="272"/>
      <c r="B56" s="171" t="s">
        <v>173</v>
      </c>
      <c r="C56" s="273"/>
      <c r="D56" s="273"/>
      <c r="E56" s="273"/>
      <c r="F56" s="275"/>
      <c r="G56" s="290"/>
      <c r="H56" s="290"/>
    </row>
    <row r="57" spans="1:8" ht="15.75">
      <c r="A57" s="272"/>
      <c r="B57" s="217"/>
      <c r="C57" s="273"/>
      <c r="D57" s="273"/>
      <c r="E57" s="273"/>
      <c r="F57" s="275"/>
      <c r="G57" s="290"/>
      <c r="H57" s="290"/>
    </row>
    <row r="58" spans="1:8" ht="15.75">
      <c r="A58" s="172" t="s">
        <v>90</v>
      </c>
      <c r="B58" s="293" t="s">
        <v>91</v>
      </c>
      <c r="C58" s="293"/>
      <c r="D58" s="293"/>
      <c r="E58" s="293"/>
      <c r="F58" s="293"/>
      <c r="G58" s="293"/>
      <c r="H58" s="294"/>
    </row>
    <row r="60" spans="5:6" ht="15.75">
      <c r="E60" s="230">
        <v>1707699234.05</v>
      </c>
      <c r="F60" s="295">
        <v>17076.9923405</v>
      </c>
    </row>
    <row r="61" ht="15.75">
      <c r="F61" s="295">
        <v>1884.7669896999978</v>
      </c>
    </row>
  </sheetData>
  <sheetProtection/>
  <mergeCells count="10">
    <mergeCell ref="E10:E11"/>
    <mergeCell ref="G10:G11"/>
    <mergeCell ref="H10:H11"/>
    <mergeCell ref="B58:H58"/>
    <mergeCell ref="A6:G6"/>
    <mergeCell ref="A7:G7"/>
    <mergeCell ref="A8:G8"/>
    <mergeCell ref="A10:A11"/>
    <mergeCell ref="B10:B11"/>
    <mergeCell ref="C10:C11"/>
  </mergeCells>
  <conditionalFormatting sqref="C24:D24">
    <cfRule type="cellIs" priority="1" dxfId="2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H67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7.57421875" style="102" customWidth="1"/>
    <col min="2" max="2" width="64.28125" style="102" customWidth="1"/>
    <col min="3" max="3" width="23.00390625" style="102" bestFit="1" customWidth="1"/>
    <col min="4" max="4" width="17.8515625" style="102" customWidth="1"/>
    <col min="5" max="5" width="18.421875" style="153" customWidth="1"/>
    <col min="6" max="6" width="16.8515625" style="102" customWidth="1"/>
    <col min="7" max="8" width="14.7109375" style="102" customWidth="1"/>
  </cols>
  <sheetData>
    <row r="1" ht="15.75"/>
    <row r="2" ht="15" customHeight="1"/>
    <row r="3" ht="15.75"/>
    <row r="4" ht="26.25" customHeight="1"/>
    <row r="5" ht="15.75">
      <c r="A5" s="102" t="s">
        <v>141</v>
      </c>
    </row>
    <row r="7" spans="1:8" ht="15.75" customHeight="1">
      <c r="A7" s="103" t="s">
        <v>200</v>
      </c>
      <c r="B7" s="104"/>
      <c r="C7" s="104"/>
      <c r="D7" s="104"/>
      <c r="E7" s="104"/>
      <c r="F7" s="104"/>
      <c r="G7" s="105"/>
      <c r="H7" s="296"/>
    </row>
    <row r="8" spans="1:8" ht="15.75" customHeight="1">
      <c r="A8" s="107" t="s">
        <v>185</v>
      </c>
      <c r="B8" s="108"/>
      <c r="C8" s="108"/>
      <c r="D8" s="108"/>
      <c r="E8" s="108"/>
      <c r="F8" s="108"/>
      <c r="G8" s="109"/>
      <c r="H8" s="296"/>
    </row>
    <row r="9" spans="1:8" ht="15.75">
      <c r="A9" s="110" t="s">
        <v>144</v>
      </c>
      <c r="B9" s="111"/>
      <c r="C9" s="111"/>
      <c r="D9" s="111"/>
      <c r="E9" s="111"/>
      <c r="F9" s="111"/>
      <c r="G9" s="112"/>
      <c r="H9" s="297"/>
    </row>
    <row r="10" spans="1:8" ht="15.75">
      <c r="A10" s="113"/>
      <c r="B10" s="176"/>
      <c r="C10" s="177"/>
      <c r="D10" s="177"/>
      <c r="E10" s="178"/>
      <c r="F10" s="179"/>
      <c r="G10" s="180"/>
      <c r="H10" s="180"/>
    </row>
    <row r="11" spans="1:8" ht="15.75" customHeight="1">
      <c r="A11" s="116" t="s">
        <v>1</v>
      </c>
      <c r="B11" s="181" t="s">
        <v>103</v>
      </c>
      <c r="C11" s="181" t="s">
        <v>145</v>
      </c>
      <c r="D11" s="182" t="s">
        <v>4</v>
      </c>
      <c r="E11" s="181" t="s">
        <v>5</v>
      </c>
      <c r="F11" s="183" t="s">
        <v>104</v>
      </c>
      <c r="G11" s="184" t="s">
        <v>105</v>
      </c>
      <c r="H11" s="184" t="s">
        <v>8</v>
      </c>
    </row>
    <row r="12" spans="1:8" ht="15.75">
      <c r="A12" s="116"/>
      <c r="B12" s="181"/>
      <c r="C12" s="181"/>
      <c r="D12" s="182"/>
      <c r="E12" s="181"/>
      <c r="F12" s="183" t="s">
        <v>146</v>
      </c>
      <c r="G12" s="184"/>
      <c r="H12" s="184"/>
    </row>
    <row r="13" spans="1:8" ht="15.75">
      <c r="A13" s="187"/>
      <c r="B13" s="188" t="s">
        <v>9</v>
      </c>
      <c r="C13" s="189"/>
      <c r="D13" s="189"/>
      <c r="E13" s="190"/>
      <c r="F13" s="190"/>
      <c r="G13" s="247"/>
      <c r="H13" s="190"/>
    </row>
    <row r="14" spans="1:8" ht="15.75">
      <c r="A14" s="187">
        <v>1</v>
      </c>
      <c r="B14" s="197" t="s">
        <v>10</v>
      </c>
      <c r="C14" s="189" t="s">
        <v>134</v>
      </c>
      <c r="D14" s="189" t="s">
        <v>16</v>
      </c>
      <c r="E14" s="190">
        <v>250</v>
      </c>
      <c r="F14" s="190">
        <v>2500</v>
      </c>
      <c r="G14" s="191">
        <v>10.72</v>
      </c>
      <c r="H14" s="191" t="s">
        <v>12</v>
      </c>
    </row>
    <row r="15" spans="1:8" ht="15.75">
      <c r="A15" s="187">
        <v>2</v>
      </c>
      <c r="B15" s="197" t="s">
        <v>17</v>
      </c>
      <c r="C15" s="189" t="s">
        <v>18</v>
      </c>
      <c r="D15" s="189" t="s">
        <v>71</v>
      </c>
      <c r="E15" s="190">
        <v>80</v>
      </c>
      <c r="F15" s="190">
        <v>800</v>
      </c>
      <c r="G15" s="191">
        <v>3.43</v>
      </c>
      <c r="H15" s="191" t="s">
        <v>20</v>
      </c>
    </row>
    <row r="16" spans="1:8" ht="15.75">
      <c r="A16" s="187">
        <v>3</v>
      </c>
      <c r="B16" s="197" t="s">
        <v>13</v>
      </c>
      <c r="C16" s="189" t="s">
        <v>14</v>
      </c>
      <c r="D16" s="189" t="s">
        <v>70</v>
      </c>
      <c r="E16" s="190">
        <v>80</v>
      </c>
      <c r="F16" s="190">
        <v>800</v>
      </c>
      <c r="G16" s="191">
        <v>3.43</v>
      </c>
      <c r="H16" s="191" t="s">
        <v>128</v>
      </c>
    </row>
    <row r="17" spans="1:8" ht="15.75">
      <c r="A17" s="187">
        <v>4</v>
      </c>
      <c r="B17" s="197" t="s">
        <v>41</v>
      </c>
      <c r="C17" s="189" t="s">
        <v>33</v>
      </c>
      <c r="D17" s="189" t="s">
        <v>72</v>
      </c>
      <c r="E17" s="190">
        <v>25</v>
      </c>
      <c r="F17" s="190">
        <v>250</v>
      </c>
      <c r="G17" s="191">
        <v>1.07</v>
      </c>
      <c r="H17" s="191" t="s">
        <v>20</v>
      </c>
    </row>
    <row r="18" spans="1:8" ht="15.75">
      <c r="A18" s="187"/>
      <c r="B18" s="197"/>
      <c r="C18" s="189"/>
      <c r="D18" s="189"/>
      <c r="E18" s="190"/>
      <c r="F18" s="190"/>
      <c r="G18" s="248"/>
      <c r="H18" s="190"/>
    </row>
    <row r="19" spans="1:8" ht="15.75">
      <c r="A19" s="187"/>
      <c r="B19" s="188" t="s">
        <v>21</v>
      </c>
      <c r="C19" s="197"/>
      <c r="D19" s="197"/>
      <c r="E19" s="197"/>
      <c r="F19" s="197"/>
      <c r="G19" s="197"/>
      <c r="H19" s="187"/>
    </row>
    <row r="20" spans="1:8" ht="15.75">
      <c r="A20" s="187">
        <v>5</v>
      </c>
      <c r="B20" s="197" t="s">
        <v>24</v>
      </c>
      <c r="C20" s="189" t="s">
        <v>25</v>
      </c>
      <c r="D20" s="189" t="s">
        <v>73</v>
      </c>
      <c r="E20" s="190">
        <v>500</v>
      </c>
      <c r="F20" s="190">
        <v>5000</v>
      </c>
      <c r="G20" s="191">
        <v>21.43</v>
      </c>
      <c r="H20" s="191" t="s">
        <v>129</v>
      </c>
    </row>
    <row r="21" spans="1:8" ht="15.75">
      <c r="A21" s="187">
        <v>6</v>
      </c>
      <c r="B21" s="197" t="s">
        <v>186</v>
      </c>
      <c r="C21" s="189" t="s">
        <v>130</v>
      </c>
      <c r="D21" s="189" t="s">
        <v>65</v>
      </c>
      <c r="E21" s="190">
        <v>350</v>
      </c>
      <c r="F21" s="190">
        <v>3524.0696721</v>
      </c>
      <c r="G21" s="191">
        <v>15.1</v>
      </c>
      <c r="H21" s="191" t="s">
        <v>36</v>
      </c>
    </row>
    <row r="22" spans="1:8" ht="15.75">
      <c r="A22" s="187">
        <v>7</v>
      </c>
      <c r="B22" s="197" t="s">
        <v>32</v>
      </c>
      <c r="C22" s="189" t="s">
        <v>33</v>
      </c>
      <c r="D22" s="189" t="s">
        <v>34</v>
      </c>
      <c r="E22" s="190">
        <v>150</v>
      </c>
      <c r="F22" s="190">
        <v>1500</v>
      </c>
      <c r="G22" s="191">
        <v>6.43</v>
      </c>
      <c r="H22" s="191" t="s">
        <v>35</v>
      </c>
    </row>
    <row r="23" spans="1:8" ht="15.75">
      <c r="A23" s="187">
        <v>8</v>
      </c>
      <c r="B23" s="197" t="s">
        <v>13</v>
      </c>
      <c r="C23" s="189" t="s">
        <v>14</v>
      </c>
      <c r="D23" s="189" t="s">
        <v>74</v>
      </c>
      <c r="E23" s="190">
        <v>100</v>
      </c>
      <c r="F23" s="190">
        <v>1000</v>
      </c>
      <c r="G23" s="191">
        <v>4.29</v>
      </c>
      <c r="H23" s="191" t="s">
        <v>128</v>
      </c>
    </row>
    <row r="24" spans="1:8" ht="15.75">
      <c r="A24" s="187">
        <v>9</v>
      </c>
      <c r="B24" s="197" t="s">
        <v>37</v>
      </c>
      <c r="C24" s="189" t="s">
        <v>18</v>
      </c>
      <c r="D24" s="189" t="s">
        <v>75</v>
      </c>
      <c r="E24" s="190">
        <v>30</v>
      </c>
      <c r="F24" s="190">
        <v>300</v>
      </c>
      <c r="G24" s="191">
        <v>1.29</v>
      </c>
      <c r="H24" s="191" t="s">
        <v>39</v>
      </c>
    </row>
    <row r="25" spans="1:8" ht="15.75">
      <c r="A25" s="187"/>
      <c r="B25" s="197"/>
      <c r="C25" s="189"/>
      <c r="D25" s="189"/>
      <c r="E25" s="190"/>
      <c r="F25" s="190"/>
      <c r="G25" s="191"/>
      <c r="H25" s="190"/>
    </row>
    <row r="26" spans="1:8" ht="15.75">
      <c r="A26" s="198"/>
      <c r="B26" s="199" t="s">
        <v>44</v>
      </c>
      <c r="C26" s="200"/>
      <c r="D26" s="200"/>
      <c r="E26" s="201"/>
      <c r="F26" s="202">
        <v>15674.0696721</v>
      </c>
      <c r="G26" s="203">
        <v>0.6718999999999999</v>
      </c>
      <c r="H26" s="201"/>
    </row>
    <row r="27" spans="1:8" ht="15.75">
      <c r="A27" s="126"/>
      <c r="B27" s="204"/>
      <c r="C27" s="204"/>
      <c r="D27" s="204"/>
      <c r="E27" s="204"/>
      <c r="F27" s="298"/>
      <c r="G27" s="299"/>
      <c r="H27" s="299"/>
    </row>
    <row r="28" spans="1:8" ht="15.75">
      <c r="A28" s="126"/>
      <c r="B28" s="127" t="s">
        <v>150</v>
      </c>
      <c r="C28" s="135"/>
      <c r="D28" s="135"/>
      <c r="E28" s="135"/>
      <c r="F28" s="141"/>
      <c r="G28" s="186"/>
      <c r="H28" s="186"/>
    </row>
    <row r="29" spans="1:8" ht="15.75">
      <c r="A29" s="126"/>
      <c r="B29" s="126" t="s">
        <v>151</v>
      </c>
      <c r="C29" s="206"/>
      <c r="D29" s="206"/>
      <c r="E29" s="206"/>
      <c r="F29" s="190">
        <v>7590.7093835</v>
      </c>
      <c r="G29" s="191">
        <v>32.53</v>
      </c>
      <c r="H29" s="207">
        <v>0.06825948713673007</v>
      </c>
    </row>
    <row r="30" spans="1:8" ht="15.75">
      <c r="A30" s="300"/>
      <c r="B30" s="131" t="s">
        <v>44</v>
      </c>
      <c r="C30" s="131"/>
      <c r="D30" s="131"/>
      <c r="E30" s="131"/>
      <c r="F30" s="210">
        <f>SUM(F29)</f>
        <v>7590.7093835</v>
      </c>
      <c r="G30" s="211">
        <v>0.32530000000000003</v>
      </c>
      <c r="H30" s="134"/>
    </row>
    <row r="31" spans="1:8" ht="15.75">
      <c r="A31" s="135"/>
      <c r="B31" s="204"/>
      <c r="C31" s="204"/>
      <c r="D31" s="204"/>
      <c r="E31" s="204"/>
      <c r="F31" s="301"/>
      <c r="G31" s="302"/>
      <c r="H31" s="302"/>
    </row>
    <row r="32" spans="1:8" ht="34.5" customHeight="1">
      <c r="A32" s="135"/>
      <c r="B32" s="127" t="s">
        <v>152</v>
      </c>
      <c r="C32" s="206"/>
      <c r="D32" s="206"/>
      <c r="E32" s="185"/>
      <c r="F32" s="190">
        <v>41.1587521</v>
      </c>
      <c r="G32" s="263">
        <v>0.0017640952570029545</v>
      </c>
      <c r="H32" s="138"/>
    </row>
    <row r="33" spans="1:8" ht="15.75">
      <c r="A33" s="300"/>
      <c r="B33" s="131" t="s">
        <v>44</v>
      </c>
      <c r="C33" s="131"/>
      <c r="D33" s="131"/>
      <c r="E33" s="131"/>
      <c r="F33" s="210">
        <f>SUM(F32)</f>
        <v>41.1587521</v>
      </c>
      <c r="G33" s="211">
        <f>G32</f>
        <v>0.0017640952570029545</v>
      </c>
      <c r="H33" s="134"/>
    </row>
    <row r="34" spans="1:8" ht="15.75">
      <c r="A34" s="135"/>
      <c r="B34" s="135"/>
      <c r="C34" s="135"/>
      <c r="D34" s="135"/>
      <c r="E34" s="185"/>
      <c r="F34" s="141"/>
      <c r="G34" s="186"/>
      <c r="H34" s="186"/>
    </row>
    <row r="35" spans="1:8" ht="15.75">
      <c r="A35" s="135"/>
      <c r="B35" s="127" t="s">
        <v>127</v>
      </c>
      <c r="C35" s="135"/>
      <c r="D35" s="135"/>
      <c r="E35" s="185"/>
      <c r="F35" s="141"/>
      <c r="G35" s="186"/>
      <c r="H35" s="186"/>
    </row>
    <row r="36" spans="1:8" ht="15.75">
      <c r="A36" s="135">
        <v>1</v>
      </c>
      <c r="B36" s="135" t="s">
        <v>201</v>
      </c>
      <c r="C36" s="206"/>
      <c r="D36" s="206"/>
      <c r="E36" s="185"/>
      <c r="F36" s="141">
        <v>-33.05358559999833</v>
      </c>
      <c r="G36" s="263">
        <v>-0.0015</v>
      </c>
      <c r="H36" s="138"/>
    </row>
    <row r="37" spans="1:8" ht="15.75">
      <c r="A37" s="135">
        <v>2</v>
      </c>
      <c r="B37" s="135" t="s">
        <v>46</v>
      </c>
      <c r="C37" s="206"/>
      <c r="D37" s="206"/>
      <c r="E37" s="185"/>
      <c r="F37" s="141">
        <v>58.48177790000001</v>
      </c>
      <c r="G37" s="263">
        <v>0.002506573249933159</v>
      </c>
      <c r="H37" s="138"/>
    </row>
    <row r="38" spans="1:8" ht="15.75">
      <c r="A38" s="300"/>
      <c r="B38" s="131" t="s">
        <v>44</v>
      </c>
      <c r="C38" s="131"/>
      <c r="D38" s="303"/>
      <c r="E38" s="131"/>
      <c r="F38" s="140">
        <f>F39-F33-F30-F26</f>
        <v>25.428192300001683</v>
      </c>
      <c r="G38" s="211">
        <f>SUM(G36:G37)</f>
        <v>0.001006573249933159</v>
      </c>
      <c r="H38" s="134"/>
    </row>
    <row r="39" spans="1:8" ht="15.75">
      <c r="A39" s="126"/>
      <c r="B39" s="304" t="s">
        <v>48</v>
      </c>
      <c r="C39" s="304"/>
      <c r="D39" s="304"/>
      <c r="E39" s="304"/>
      <c r="F39" s="305">
        <v>23331.366</v>
      </c>
      <c r="G39" s="306" t="s">
        <v>49</v>
      </c>
      <c r="H39" s="147"/>
    </row>
    <row r="40" spans="1:8" ht="15.75">
      <c r="A40" s="214"/>
      <c r="B40" s="148"/>
      <c r="C40" s="148"/>
      <c r="D40" s="148"/>
      <c r="E40" s="148"/>
      <c r="F40" s="215"/>
      <c r="G40" s="307"/>
      <c r="H40" s="216"/>
    </row>
    <row r="41" spans="1:8" ht="15.75">
      <c r="A41" s="214"/>
      <c r="B41" s="148"/>
      <c r="C41" s="148"/>
      <c r="D41" s="148"/>
      <c r="E41" s="148"/>
      <c r="F41" s="220"/>
      <c r="G41" s="307"/>
      <c r="H41" s="216"/>
    </row>
    <row r="42" spans="1:8" ht="15.75">
      <c r="A42" s="214"/>
      <c r="B42" s="151" t="s">
        <v>153</v>
      </c>
      <c r="C42" s="152"/>
      <c r="D42" s="152"/>
      <c r="E42" s="152"/>
      <c r="F42" s="154"/>
      <c r="G42" s="307"/>
      <c r="H42" s="308"/>
    </row>
    <row r="43" spans="1:8" ht="47.25">
      <c r="A43" s="214"/>
      <c r="B43" s="155" t="s">
        <v>202</v>
      </c>
      <c r="C43" s="309" t="s">
        <v>203</v>
      </c>
      <c r="D43" s="152"/>
      <c r="E43" s="152"/>
      <c r="F43" s="154"/>
      <c r="G43" s="307"/>
      <c r="H43" s="308"/>
    </row>
    <row r="44" spans="1:8" ht="15.75">
      <c r="A44" s="214"/>
      <c r="B44" s="158" t="s">
        <v>156</v>
      </c>
      <c r="C44" s="152"/>
      <c r="D44" s="152"/>
      <c r="E44" s="152"/>
      <c r="F44" s="152"/>
      <c r="G44" s="307"/>
      <c r="H44" s="308"/>
    </row>
    <row r="45" spans="1:8" ht="15.75">
      <c r="A45" s="214"/>
      <c r="B45" s="159" t="s">
        <v>157</v>
      </c>
      <c r="C45" s="310">
        <v>1359367.8125</v>
      </c>
      <c r="D45" s="152"/>
      <c r="E45" s="152"/>
      <c r="F45" s="152"/>
      <c r="G45" s="307"/>
      <c r="H45" s="308"/>
    </row>
    <row r="46" spans="1:8" ht="15.75">
      <c r="A46" s="214"/>
      <c r="B46" s="159" t="s">
        <v>158</v>
      </c>
      <c r="C46" s="310">
        <v>1359367.8007</v>
      </c>
      <c r="D46" s="152"/>
      <c r="E46" s="152"/>
      <c r="F46" s="152"/>
      <c r="G46" s="307"/>
      <c r="H46" s="308"/>
    </row>
    <row r="47" spans="1:8" ht="15.75">
      <c r="A47" s="214"/>
      <c r="B47" s="158" t="s">
        <v>159</v>
      </c>
      <c r="C47" s="152"/>
      <c r="D47" s="152"/>
      <c r="E47" s="152"/>
      <c r="F47" s="152"/>
      <c r="G47" s="307"/>
      <c r="H47" s="308"/>
    </row>
    <row r="48" spans="1:8" ht="15.75">
      <c r="A48" s="214"/>
      <c r="B48" s="159" t="s">
        <v>157</v>
      </c>
      <c r="C48" s="310">
        <v>1524925.8722</v>
      </c>
      <c r="D48" s="152"/>
      <c r="E48" s="152"/>
      <c r="F48" s="152"/>
      <c r="G48" s="307"/>
      <c r="H48" s="308"/>
    </row>
    <row r="49" spans="1:8" ht="15.75">
      <c r="A49" s="214"/>
      <c r="B49" s="159" t="s">
        <v>158</v>
      </c>
      <c r="C49" s="310">
        <v>1524925.858</v>
      </c>
      <c r="D49" s="152"/>
      <c r="E49" s="152"/>
      <c r="F49" s="152"/>
      <c r="G49" s="307"/>
      <c r="H49" s="308"/>
    </row>
    <row r="50" spans="1:8" ht="15.75">
      <c r="A50" s="214"/>
      <c r="B50" s="161" t="s">
        <v>160</v>
      </c>
      <c r="C50" s="162" t="s">
        <v>161</v>
      </c>
      <c r="D50" s="152"/>
      <c r="E50" s="152"/>
      <c r="F50" s="152"/>
      <c r="G50" s="307"/>
      <c r="H50" s="308"/>
    </row>
    <row r="51" spans="1:8" ht="15.75">
      <c r="A51" s="214"/>
      <c r="B51" s="161" t="s">
        <v>162</v>
      </c>
      <c r="C51" s="162" t="s">
        <v>161</v>
      </c>
      <c r="D51" s="152"/>
      <c r="E51" s="152"/>
      <c r="F51" s="152"/>
      <c r="G51" s="307"/>
      <c r="H51" s="308"/>
    </row>
    <row r="52" spans="1:8" ht="15.75">
      <c r="A52" s="214"/>
      <c r="B52" s="155" t="s">
        <v>163</v>
      </c>
      <c r="C52" s="162" t="s">
        <v>161</v>
      </c>
      <c r="D52" s="152"/>
      <c r="E52" s="152"/>
      <c r="F52" s="152"/>
      <c r="G52" s="307"/>
      <c r="H52" s="308"/>
    </row>
    <row r="53" spans="1:8" ht="15.75">
      <c r="A53" s="214"/>
      <c r="B53" s="161" t="s">
        <v>164</v>
      </c>
      <c r="C53" s="162" t="s">
        <v>161</v>
      </c>
      <c r="D53" s="152"/>
      <c r="E53" s="152"/>
      <c r="F53" s="152"/>
      <c r="G53" s="307"/>
      <c r="H53" s="308"/>
    </row>
    <row r="54" spans="1:8" ht="15.75">
      <c r="A54" s="214"/>
      <c r="B54" s="161" t="s">
        <v>165</v>
      </c>
      <c r="C54" s="162" t="s">
        <v>204</v>
      </c>
      <c r="D54" s="152"/>
      <c r="E54" s="152"/>
      <c r="F54" s="152"/>
      <c r="G54" s="307"/>
      <c r="H54" s="308"/>
    </row>
    <row r="55" spans="1:8" ht="15.75">
      <c r="A55" s="214"/>
      <c r="B55" s="158" t="s">
        <v>167</v>
      </c>
      <c r="C55" s="152"/>
      <c r="D55" s="152"/>
      <c r="E55" s="152"/>
      <c r="F55" s="152"/>
      <c r="G55" s="307"/>
      <c r="H55" s="308"/>
    </row>
    <row r="56" spans="1:8" ht="15.75">
      <c r="A56" s="214"/>
      <c r="B56" s="165" t="s">
        <v>168</v>
      </c>
      <c r="C56" s="166" t="s">
        <v>169</v>
      </c>
      <c r="D56" s="152"/>
      <c r="E56" s="152"/>
      <c r="F56" s="166" t="s">
        <v>127</v>
      </c>
      <c r="G56" s="166"/>
      <c r="H56" s="311"/>
    </row>
    <row r="57" spans="1:8" ht="15.75">
      <c r="A57" s="214"/>
      <c r="B57" s="168" t="s">
        <v>170</v>
      </c>
      <c r="C57" s="162" t="s">
        <v>161</v>
      </c>
      <c r="D57" s="152"/>
      <c r="E57" s="152"/>
      <c r="F57" s="162" t="s">
        <v>161</v>
      </c>
      <c r="G57" s="162"/>
      <c r="H57" s="312"/>
    </row>
    <row r="58" spans="1:8" ht="15.75" customHeight="1">
      <c r="A58" s="214"/>
      <c r="B58" s="169" t="s">
        <v>205</v>
      </c>
      <c r="C58" s="169"/>
      <c r="D58" s="169"/>
      <c r="E58" s="169"/>
      <c r="F58" s="169"/>
      <c r="G58" s="169"/>
      <c r="H58" s="313"/>
    </row>
    <row r="59" spans="1:8" ht="15.75">
      <c r="A59" s="214"/>
      <c r="B59" s="169"/>
      <c r="C59" s="169"/>
      <c r="D59" s="169"/>
      <c r="E59" s="169"/>
      <c r="F59" s="169"/>
      <c r="G59" s="169"/>
      <c r="H59" s="313"/>
    </row>
    <row r="60" spans="1:8" ht="15.75">
      <c r="A60" s="214"/>
      <c r="B60" s="170" t="s">
        <v>172</v>
      </c>
      <c r="C60" s="152"/>
      <c r="D60" s="153"/>
      <c r="F60" s="152"/>
      <c r="G60" s="152"/>
      <c r="H60" s="308"/>
    </row>
    <row r="61" spans="1:8" ht="15.75">
      <c r="A61" s="214"/>
      <c r="B61" s="148"/>
      <c r="C61" s="148"/>
      <c r="D61" s="148"/>
      <c r="E61" s="148"/>
      <c r="F61" s="215"/>
      <c r="G61" s="307"/>
      <c r="H61" s="216"/>
    </row>
    <row r="62" spans="1:8" ht="15.75">
      <c r="A62" s="214"/>
      <c r="B62" s="171" t="s">
        <v>173</v>
      </c>
      <c r="E62" s="148"/>
      <c r="F62" s="215"/>
      <c r="G62" s="307"/>
      <c r="H62" s="216"/>
    </row>
    <row r="63" spans="1:8" ht="15.75">
      <c r="A63" s="214"/>
      <c r="B63" s="148"/>
      <c r="C63" s="148"/>
      <c r="D63" s="148"/>
      <c r="E63" s="148"/>
      <c r="F63" s="215"/>
      <c r="G63" s="307"/>
      <c r="H63" s="216"/>
    </row>
    <row r="64" spans="1:8" ht="15.75" customHeight="1">
      <c r="A64" s="172" t="s">
        <v>90</v>
      </c>
      <c r="B64" s="314" t="s">
        <v>91</v>
      </c>
      <c r="C64" s="314"/>
      <c r="D64" s="314"/>
      <c r="E64" s="314"/>
      <c r="F64" s="314"/>
      <c r="G64" s="314"/>
      <c r="H64" s="315"/>
    </row>
    <row r="66" spans="5:6" ht="15.75">
      <c r="E66" s="225">
        <v>1592507605.24</v>
      </c>
      <c r="F66" s="226">
        <v>15925.0760524</v>
      </c>
    </row>
    <row r="67" ht="15.75">
      <c r="F67" s="226">
        <v>1454.325148</v>
      </c>
    </row>
  </sheetData>
  <sheetProtection/>
  <mergeCells count="11">
    <mergeCell ref="G11:G12"/>
    <mergeCell ref="H11:H12"/>
    <mergeCell ref="B58:G59"/>
    <mergeCell ref="B64:H64"/>
    <mergeCell ref="A7:G7"/>
    <mergeCell ref="A8:G8"/>
    <mergeCell ref="A9:G9"/>
    <mergeCell ref="A11:A12"/>
    <mergeCell ref="B11:B12"/>
    <mergeCell ref="C11:C12"/>
    <mergeCell ref="E11:E12"/>
  </mergeCells>
  <conditionalFormatting sqref="C26:D26">
    <cfRule type="cellIs" priority="1" dxfId="22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39.140625" style="0" bestFit="1" customWidth="1"/>
    <col min="2" max="2" width="14.8515625" style="0" bestFit="1" customWidth="1"/>
  </cols>
  <sheetData>
    <row r="1" spans="1:2" ht="15.75" customHeight="1" thickBot="1">
      <c r="A1" s="52" t="s">
        <v>92</v>
      </c>
      <c r="B1" s="53" t="s">
        <v>206</v>
      </c>
    </row>
    <row r="2" spans="1:2" ht="15.75" thickBot="1">
      <c r="A2" s="54" t="s">
        <v>93</v>
      </c>
      <c r="B2" s="55">
        <v>5801618681.61</v>
      </c>
    </row>
    <row r="3" spans="1:2" ht="15.75" thickBot="1">
      <c r="A3" s="54" t="s">
        <v>94</v>
      </c>
      <c r="B3" s="55">
        <v>1882801796.62</v>
      </c>
    </row>
    <row r="4" spans="1:2" ht="15.75" thickBot="1">
      <c r="A4" s="54" t="s">
        <v>95</v>
      </c>
      <c r="B4" s="55">
        <v>3171267793.33</v>
      </c>
    </row>
    <row r="5" spans="1:2" ht="15.75" thickBot="1">
      <c r="A5" s="54" t="s">
        <v>96</v>
      </c>
      <c r="B5" s="55">
        <v>2498964094.06</v>
      </c>
    </row>
    <row r="6" spans="1:2" ht="15.75" thickBot="1">
      <c r="A6" s="54" t="s">
        <v>97</v>
      </c>
      <c r="B6" s="55">
        <v>2333136583.66</v>
      </c>
    </row>
    <row r="7" spans="1:2" ht="15">
      <c r="A7" s="54" t="s">
        <v>98</v>
      </c>
      <c r="B7" s="55">
        <v>15687788949.28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28.7109375" style="0" bestFit="1" customWidth="1"/>
  </cols>
  <sheetData>
    <row r="1" ht="15">
      <c r="A1" s="56" t="s">
        <v>207</v>
      </c>
    </row>
    <row r="2" ht="15">
      <c r="A2" t="s">
        <v>99</v>
      </c>
    </row>
    <row r="3" ht="15">
      <c r="A3" t="s">
        <v>100</v>
      </c>
    </row>
    <row r="5" ht="15">
      <c r="A5" s="56" t="s">
        <v>101</v>
      </c>
    </row>
    <row r="6" ht="15">
      <c r="A6" t="s">
        <v>99</v>
      </c>
    </row>
    <row r="7" ht="15">
      <c r="A7" t="s">
        <v>100</v>
      </c>
    </row>
    <row r="9" ht="15">
      <c r="A9" s="56" t="s">
        <v>208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25">
      <selection activeCell="E41" sqref="E41"/>
    </sheetView>
  </sheetViews>
  <sheetFormatPr defaultColWidth="9.140625" defaultRowHeight="15"/>
  <cols>
    <col min="1" max="1" width="7.421875" style="0" bestFit="1" customWidth="1"/>
    <col min="2" max="2" width="48.00390625" style="0" bestFit="1" customWidth="1"/>
    <col min="3" max="3" width="15.140625" style="0" bestFit="1" customWidth="1"/>
    <col min="4" max="4" width="9.00390625" style="0" bestFit="1" customWidth="1"/>
    <col min="5" max="5" width="25.00390625" style="0" customWidth="1"/>
    <col min="6" max="6" width="19.7109375" style="0" customWidth="1"/>
  </cols>
  <sheetData>
    <row r="5" spans="1:6" ht="15.75" customHeight="1">
      <c r="A5" s="96" t="s">
        <v>102</v>
      </c>
      <c r="B5" s="96"/>
      <c r="C5" s="96"/>
      <c r="D5" s="96"/>
      <c r="E5" s="96"/>
      <c r="F5" s="96"/>
    </row>
    <row r="6" spans="1:6" ht="15.75" customHeight="1">
      <c r="A6" s="57"/>
      <c r="B6" s="57"/>
      <c r="C6" s="57"/>
      <c r="D6" s="57"/>
      <c r="E6" s="57"/>
      <c r="F6" s="57"/>
    </row>
    <row r="7" spans="1:6" ht="15.75" customHeight="1">
      <c r="A7" s="97" t="s">
        <v>211</v>
      </c>
      <c r="B7" s="97"/>
      <c r="C7" s="97"/>
      <c r="D7" s="97"/>
      <c r="E7" s="97"/>
      <c r="F7" s="97"/>
    </row>
    <row r="8" spans="1:6" ht="15.75" customHeight="1">
      <c r="A8" s="58"/>
      <c r="B8" s="58"/>
      <c r="C8" s="58"/>
      <c r="D8" s="58"/>
      <c r="E8" s="58"/>
      <c r="F8" s="58"/>
    </row>
    <row r="9" spans="1:6" ht="15" customHeight="1">
      <c r="A9" s="87" t="s">
        <v>93</v>
      </c>
      <c r="B9" s="88"/>
      <c r="C9" s="88"/>
      <c r="D9" s="88"/>
      <c r="E9" s="88"/>
      <c r="F9" s="89"/>
    </row>
    <row r="10" spans="1:6" ht="27" customHeight="1">
      <c r="A10" s="90" t="s">
        <v>1</v>
      </c>
      <c r="B10" s="92" t="s">
        <v>103</v>
      </c>
      <c r="C10" s="92" t="s">
        <v>4</v>
      </c>
      <c r="D10" s="92" t="s">
        <v>5</v>
      </c>
      <c r="E10" s="59" t="s">
        <v>104</v>
      </c>
      <c r="F10" s="94" t="s">
        <v>105</v>
      </c>
    </row>
    <row r="11" spans="1:6" ht="21.75" customHeight="1">
      <c r="A11" s="91"/>
      <c r="B11" s="93"/>
      <c r="C11" s="93"/>
      <c r="D11" s="93"/>
      <c r="E11" s="59" t="s">
        <v>106</v>
      </c>
      <c r="F11" s="95"/>
    </row>
    <row r="12" spans="1:6" ht="15">
      <c r="A12" s="60"/>
      <c r="B12" s="60" t="s">
        <v>110</v>
      </c>
      <c r="C12" s="60"/>
      <c r="D12" s="61"/>
      <c r="E12" s="62"/>
      <c r="F12" s="63"/>
    </row>
    <row r="13" spans="1:7" ht="15">
      <c r="A13" s="64">
        <v>1</v>
      </c>
      <c r="B13" s="65" t="s">
        <v>131</v>
      </c>
      <c r="C13" s="65" t="s">
        <v>132</v>
      </c>
      <c r="D13" s="65">
        <v>1250</v>
      </c>
      <c r="E13" s="66">
        <v>12789.1908317</v>
      </c>
      <c r="F13" s="67">
        <f aca="true" t="shared" si="0" ref="F13:F18">E13/$E$29</f>
        <v>0.22044176864362425</v>
      </c>
      <c r="G13" s="85"/>
    </row>
    <row r="14" spans="1:6" ht="15">
      <c r="A14" s="64">
        <v>2</v>
      </c>
      <c r="B14" s="65" t="s">
        <v>10</v>
      </c>
      <c r="C14" s="65" t="s">
        <v>11</v>
      </c>
      <c r="D14" s="65">
        <v>490</v>
      </c>
      <c r="E14" s="66">
        <v>4900</v>
      </c>
      <c r="F14" s="67">
        <f t="shared" si="0"/>
        <v>0.08445918749420821</v>
      </c>
    </row>
    <row r="15" spans="1:6" ht="15">
      <c r="A15" s="64">
        <v>3</v>
      </c>
      <c r="B15" s="65" t="s">
        <v>10</v>
      </c>
      <c r="C15" s="65" t="s">
        <v>16</v>
      </c>
      <c r="D15" s="65">
        <v>250</v>
      </c>
      <c r="E15" s="66">
        <v>2500</v>
      </c>
      <c r="F15" s="67">
        <f t="shared" si="0"/>
        <v>0.04309142219092255</v>
      </c>
    </row>
    <row r="16" spans="1:6" ht="15">
      <c r="A16" s="64">
        <v>4</v>
      </c>
      <c r="B16" s="65" t="s">
        <v>13</v>
      </c>
      <c r="C16" s="65" t="s">
        <v>15</v>
      </c>
      <c r="D16" s="65">
        <v>480</v>
      </c>
      <c r="E16" s="66">
        <v>2200</v>
      </c>
      <c r="F16" s="67">
        <f t="shared" si="0"/>
        <v>0.03792045152801184</v>
      </c>
    </row>
    <row r="17" spans="1:6" ht="15">
      <c r="A17" s="64">
        <v>5</v>
      </c>
      <c r="B17" s="65" t="s">
        <v>136</v>
      </c>
      <c r="C17" s="65" t="s">
        <v>133</v>
      </c>
      <c r="D17" s="65">
        <v>100</v>
      </c>
      <c r="E17" s="66">
        <v>1015.5801367</v>
      </c>
      <c r="F17" s="67">
        <f t="shared" si="0"/>
        <v>0.017505116975701816</v>
      </c>
    </row>
    <row r="18" spans="1:6" ht="15">
      <c r="A18" s="64">
        <v>6</v>
      </c>
      <c r="B18" s="65" t="s">
        <v>17</v>
      </c>
      <c r="C18" s="65" t="s">
        <v>19</v>
      </c>
      <c r="D18" s="65">
        <v>40</v>
      </c>
      <c r="E18" s="66">
        <v>120</v>
      </c>
      <c r="F18" s="67">
        <f t="shared" si="0"/>
        <v>0.0020683882651642825</v>
      </c>
    </row>
    <row r="19" spans="1:6" ht="15">
      <c r="A19" s="60"/>
      <c r="B19" s="60" t="s">
        <v>111</v>
      </c>
      <c r="C19" s="60"/>
      <c r="D19" s="61"/>
      <c r="E19" s="62"/>
      <c r="F19" s="63"/>
    </row>
    <row r="20" spans="1:6" ht="15">
      <c r="A20" s="64">
        <v>7</v>
      </c>
      <c r="B20" s="65" t="s">
        <v>22</v>
      </c>
      <c r="C20" s="65" t="s">
        <v>23</v>
      </c>
      <c r="D20" s="65">
        <v>750</v>
      </c>
      <c r="E20" s="66">
        <v>7500</v>
      </c>
      <c r="F20" s="67">
        <f aca="true" t="shared" si="1" ref="F20:F26">E20/$E$29</f>
        <v>0.12927426657276767</v>
      </c>
    </row>
    <row r="21" spans="1:6" ht="15">
      <c r="A21" s="64">
        <f aca="true" t="shared" si="2" ref="A21:A26">A20+1</f>
        <v>8</v>
      </c>
      <c r="B21" s="65" t="s">
        <v>24</v>
      </c>
      <c r="C21" s="65" t="s">
        <v>26</v>
      </c>
      <c r="D21" s="65">
        <v>750</v>
      </c>
      <c r="E21" s="66">
        <v>7500</v>
      </c>
      <c r="F21" s="67">
        <f t="shared" si="1"/>
        <v>0.12927426657276767</v>
      </c>
    </row>
    <row r="22" spans="1:6" ht="15">
      <c r="A22" s="64">
        <f t="shared" si="2"/>
        <v>9</v>
      </c>
      <c r="B22" s="65" t="s">
        <v>27</v>
      </c>
      <c r="C22" s="65" t="s">
        <v>28</v>
      </c>
      <c r="D22" s="65">
        <v>500</v>
      </c>
      <c r="E22" s="66">
        <v>5000</v>
      </c>
      <c r="F22" s="67">
        <f t="shared" si="1"/>
        <v>0.0861828443818451</v>
      </c>
    </row>
    <row r="23" spans="1:6" ht="15">
      <c r="A23" s="64">
        <f t="shared" si="2"/>
        <v>10</v>
      </c>
      <c r="B23" s="65" t="s">
        <v>29</v>
      </c>
      <c r="C23" s="65" t="s">
        <v>31</v>
      </c>
      <c r="D23" s="65">
        <v>500</v>
      </c>
      <c r="E23" s="66">
        <v>5000</v>
      </c>
      <c r="F23" s="67">
        <f t="shared" si="1"/>
        <v>0.0861828443818451</v>
      </c>
    </row>
    <row r="24" spans="1:6" ht="15">
      <c r="A24" s="64">
        <f t="shared" si="2"/>
        <v>11</v>
      </c>
      <c r="B24" s="65" t="s">
        <v>32</v>
      </c>
      <c r="C24" s="65" t="s">
        <v>34</v>
      </c>
      <c r="D24" s="65">
        <v>350</v>
      </c>
      <c r="E24" s="66">
        <v>3500</v>
      </c>
      <c r="F24" s="67">
        <f t="shared" si="1"/>
        <v>0.06032799106729157</v>
      </c>
    </row>
    <row r="25" spans="1:6" ht="15">
      <c r="A25" s="64">
        <f t="shared" si="2"/>
        <v>12</v>
      </c>
      <c r="B25" s="65" t="s">
        <v>37</v>
      </c>
      <c r="C25" s="65" t="s">
        <v>38</v>
      </c>
      <c r="D25" s="65">
        <v>80</v>
      </c>
      <c r="E25" s="66">
        <v>800</v>
      </c>
      <c r="F25" s="67">
        <f t="shared" si="1"/>
        <v>0.013789255101095216</v>
      </c>
    </row>
    <row r="26" spans="1:6" ht="15">
      <c r="A26" s="64">
        <f t="shared" si="2"/>
        <v>13</v>
      </c>
      <c r="B26" s="65" t="s">
        <v>17</v>
      </c>
      <c r="C26" s="65" t="s">
        <v>40</v>
      </c>
      <c r="D26" s="65">
        <v>40</v>
      </c>
      <c r="E26" s="66">
        <v>120</v>
      </c>
      <c r="F26" s="67">
        <f t="shared" si="1"/>
        <v>0.0020683882651642825</v>
      </c>
    </row>
    <row r="27" spans="1:6" ht="15">
      <c r="A27" s="68"/>
      <c r="B27" s="69" t="s">
        <v>44</v>
      </c>
      <c r="C27" s="69"/>
      <c r="D27" s="69"/>
      <c r="E27" s="70">
        <f>SUM(E13:E26)</f>
        <v>52944.7709684</v>
      </c>
      <c r="F27" s="71">
        <v>0.9125861914404094</v>
      </c>
    </row>
    <row r="28" spans="1:6" ht="15">
      <c r="A28" s="60"/>
      <c r="B28" s="60" t="s">
        <v>108</v>
      </c>
      <c r="C28" s="72"/>
      <c r="D28" s="61"/>
      <c r="E28" s="62">
        <v>5071.416031599998</v>
      </c>
      <c r="F28" s="63">
        <v>0.08741381172939541</v>
      </c>
    </row>
    <row r="29" spans="1:6" ht="15">
      <c r="A29" s="68"/>
      <c r="B29" s="69" t="s">
        <v>44</v>
      </c>
      <c r="C29" s="69"/>
      <c r="D29" s="69"/>
      <c r="E29" s="70">
        <v>58016.1868161</v>
      </c>
      <c r="F29" s="73">
        <v>1</v>
      </c>
    </row>
    <row r="30" spans="1:6" ht="15">
      <c r="A30" s="60"/>
      <c r="B30" s="74"/>
      <c r="C30" s="60"/>
      <c r="D30" s="61"/>
      <c r="E30" s="60"/>
      <c r="F30" s="75"/>
    </row>
    <row r="32" spans="1:6" ht="15">
      <c r="A32" s="87" t="s">
        <v>97</v>
      </c>
      <c r="B32" s="88"/>
      <c r="C32" s="88"/>
      <c r="D32" s="88"/>
      <c r="E32" s="88"/>
      <c r="F32" s="89"/>
    </row>
    <row r="33" spans="1:6" ht="15" customHeight="1">
      <c r="A33" s="90" t="s">
        <v>1</v>
      </c>
      <c r="B33" s="92" t="s">
        <v>103</v>
      </c>
      <c r="C33" s="92" t="s">
        <v>4</v>
      </c>
      <c r="D33" s="92" t="s">
        <v>5</v>
      </c>
      <c r="E33" s="59" t="s">
        <v>104</v>
      </c>
      <c r="F33" s="94" t="s">
        <v>105</v>
      </c>
    </row>
    <row r="34" spans="1:6" ht="27" customHeight="1">
      <c r="A34" s="91"/>
      <c r="B34" s="93"/>
      <c r="C34" s="93"/>
      <c r="D34" s="93"/>
      <c r="E34" s="59" t="s">
        <v>106</v>
      </c>
      <c r="F34" s="95"/>
    </row>
    <row r="35" spans="1:6" ht="21.75" customHeight="1">
      <c r="A35" s="60"/>
      <c r="B35" s="60" t="s">
        <v>110</v>
      </c>
      <c r="C35" s="60"/>
      <c r="D35" s="61"/>
      <c r="E35" s="62"/>
      <c r="F35" s="63"/>
    </row>
    <row r="36" spans="1:6" ht="15">
      <c r="A36" s="64">
        <v>1</v>
      </c>
      <c r="B36" s="65" t="s">
        <v>10</v>
      </c>
      <c r="C36" s="65" t="s">
        <v>16</v>
      </c>
      <c r="D36" s="65">
        <v>250</v>
      </c>
      <c r="E36" s="66">
        <v>2500</v>
      </c>
      <c r="F36" s="67">
        <v>0.10715189</v>
      </c>
    </row>
    <row r="37" spans="1:6" ht="15">
      <c r="A37" s="64">
        <v>2</v>
      </c>
      <c r="B37" s="65" t="s">
        <v>17</v>
      </c>
      <c r="C37" s="65" t="s">
        <v>71</v>
      </c>
      <c r="D37" s="65">
        <v>80</v>
      </c>
      <c r="E37" s="66">
        <v>800</v>
      </c>
      <c r="F37" s="67">
        <v>0.03428861</v>
      </c>
    </row>
    <row r="38" spans="1:6" ht="15">
      <c r="A38" s="64">
        <v>3</v>
      </c>
      <c r="B38" s="65" t="s">
        <v>13</v>
      </c>
      <c r="C38" s="65" t="s">
        <v>70</v>
      </c>
      <c r="D38" s="65">
        <v>80</v>
      </c>
      <c r="E38" s="66">
        <v>800</v>
      </c>
      <c r="F38" s="67">
        <v>0.03428861</v>
      </c>
    </row>
    <row r="39" spans="1:6" ht="15">
      <c r="A39" s="64">
        <v>4</v>
      </c>
      <c r="B39" s="65" t="s">
        <v>41</v>
      </c>
      <c r="C39" s="65" t="s">
        <v>72</v>
      </c>
      <c r="D39" s="65">
        <v>25</v>
      </c>
      <c r="E39" s="66">
        <v>250</v>
      </c>
      <c r="F39" s="67">
        <v>0.01071519</v>
      </c>
    </row>
    <row r="40" spans="1:6" ht="15">
      <c r="A40" s="60"/>
      <c r="B40" s="60" t="s">
        <v>111</v>
      </c>
      <c r="C40" s="60"/>
      <c r="D40" s="61"/>
      <c r="E40" s="62"/>
      <c r="F40" s="63"/>
    </row>
    <row r="41" spans="1:6" ht="15">
      <c r="A41" s="64">
        <v>5</v>
      </c>
      <c r="B41" s="65" t="s">
        <v>24</v>
      </c>
      <c r="C41" s="65" t="s">
        <v>73</v>
      </c>
      <c r="D41" s="65">
        <v>500</v>
      </c>
      <c r="E41" s="66">
        <v>5000</v>
      </c>
      <c r="F41" s="67">
        <v>0.21430378</v>
      </c>
    </row>
    <row r="42" spans="1:6" ht="15">
      <c r="A42" s="64">
        <f>A41+1</f>
        <v>6</v>
      </c>
      <c r="B42" s="65" t="s">
        <v>210</v>
      </c>
      <c r="C42" s="65" t="s">
        <v>65</v>
      </c>
      <c r="D42" s="65">
        <v>350</v>
      </c>
      <c r="E42" s="66">
        <v>3524.0696721</v>
      </c>
      <c r="F42" s="67">
        <v>0.15104429</v>
      </c>
    </row>
    <row r="43" spans="1:6" ht="15">
      <c r="A43" s="64">
        <f>A42+1</f>
        <v>7</v>
      </c>
      <c r="B43" s="65" t="s">
        <v>32</v>
      </c>
      <c r="C43" s="65" t="s">
        <v>34</v>
      </c>
      <c r="D43" s="65">
        <v>150</v>
      </c>
      <c r="E43" s="66">
        <v>1500</v>
      </c>
      <c r="F43" s="67">
        <v>0.06429114</v>
      </c>
    </row>
    <row r="44" spans="1:6" ht="15">
      <c r="A44" s="64">
        <f>A43+1</f>
        <v>8</v>
      </c>
      <c r="B44" s="65" t="s">
        <v>13</v>
      </c>
      <c r="C44" s="65" t="s">
        <v>74</v>
      </c>
      <c r="D44" s="65">
        <v>100</v>
      </c>
      <c r="E44" s="66">
        <v>1000</v>
      </c>
      <c r="F44" s="67">
        <v>0.04286076</v>
      </c>
    </row>
    <row r="45" spans="1:6" ht="15">
      <c r="A45" s="64">
        <f>A44+1</f>
        <v>9</v>
      </c>
      <c r="B45" s="65" t="s">
        <v>37</v>
      </c>
      <c r="C45" s="65" t="s">
        <v>75</v>
      </c>
      <c r="D45" s="65">
        <v>30</v>
      </c>
      <c r="E45" s="66">
        <v>300</v>
      </c>
      <c r="F45" s="67">
        <v>0.01285823</v>
      </c>
    </row>
    <row r="46" spans="1:6" ht="15">
      <c r="A46" s="68"/>
      <c r="B46" s="69" t="s">
        <v>44</v>
      </c>
      <c r="C46" s="69"/>
      <c r="D46" s="69"/>
      <c r="E46" s="70">
        <v>15674.07</v>
      </c>
      <c r="F46" s="71">
        <v>0.6718</v>
      </c>
    </row>
    <row r="47" spans="1:6" ht="15">
      <c r="A47" s="60"/>
      <c r="B47" s="60" t="s">
        <v>108</v>
      </c>
      <c r="C47" s="72"/>
      <c r="D47" s="61"/>
      <c r="E47" s="62">
        <v>7657.296164500001</v>
      </c>
      <c r="F47" s="63">
        <v>0.3282</v>
      </c>
    </row>
    <row r="48" spans="1:6" ht="15">
      <c r="A48" s="68"/>
      <c r="B48" s="69" t="s">
        <v>44</v>
      </c>
      <c r="C48" s="69"/>
      <c r="D48" s="69"/>
      <c r="E48" s="70">
        <v>23331.3658366</v>
      </c>
      <c r="F48" s="73">
        <v>1</v>
      </c>
    </row>
    <row r="49" spans="1:6" ht="15">
      <c r="A49" s="60"/>
      <c r="B49" s="74"/>
      <c r="C49" s="60"/>
      <c r="D49" s="61"/>
      <c r="E49" s="60"/>
      <c r="F49" s="75"/>
    </row>
  </sheetData>
  <sheetProtection/>
  <mergeCells count="14">
    <mergeCell ref="A32:F32"/>
    <mergeCell ref="A33:A34"/>
    <mergeCell ref="B33:B34"/>
    <mergeCell ref="C33:C34"/>
    <mergeCell ref="D33:D34"/>
    <mergeCell ref="F33:F34"/>
    <mergeCell ref="A5:F5"/>
    <mergeCell ref="A7:F7"/>
    <mergeCell ref="A9:F9"/>
    <mergeCell ref="A10:A11"/>
    <mergeCell ref="B10:B11"/>
    <mergeCell ref="C10:C11"/>
    <mergeCell ref="D10:D11"/>
    <mergeCell ref="F10:F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Sabana Syed</cp:lastModifiedBy>
  <dcterms:created xsi:type="dcterms:W3CDTF">2010-04-14T16:02:20Z</dcterms:created>
  <dcterms:modified xsi:type="dcterms:W3CDTF">2023-10-10T09:11:10Z</dcterms:modified>
  <cp:category/>
  <cp:version/>
  <cp:contentType/>
  <cp:contentStatus/>
</cp:coreProperties>
</file>